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ROGI\OSK\STATYSTYKA OSK i instruktorzy\2023\OSK\"/>
    </mc:Choice>
  </mc:AlternateContent>
  <xr:revisionPtr revIDLastSave="0" documentId="13_ncr:1_{73F77874-10BA-4593-96CC-DAFA9735B19E}" xr6:coauthVersionLast="47" xr6:coauthVersionMax="47" xr10:uidLastSave="{00000000-0000-0000-0000-000000000000}"/>
  <bookViews>
    <workbookView xWindow="3720" yWindow="3720" windowWidth="28800" windowHeight="15345" xr2:uid="{9E8D2B7A-68F9-4D48-B11C-DF5E0DB922F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9" i="1"/>
  <c r="H16" i="1"/>
  <c r="F16" i="1"/>
  <c r="E16" i="1"/>
  <c r="H7" i="1"/>
  <c r="F7" i="1"/>
  <c r="E7" i="1"/>
  <c r="H15" i="1"/>
  <c r="F15" i="1"/>
  <c r="E15" i="1"/>
  <c r="K15" i="1" s="1"/>
  <c r="H6" i="1"/>
  <c r="F6" i="1"/>
  <c r="E6" i="1"/>
  <c r="K17" i="1"/>
  <c r="I17" i="1"/>
  <c r="G17" i="1"/>
  <c r="E9" i="1" l="1"/>
  <c r="F18" i="1"/>
  <c r="G7" i="1"/>
  <c r="K9" i="1"/>
  <c r="I7" i="1"/>
  <c r="F9" i="1"/>
  <c r="G9" i="1" s="1"/>
  <c r="I6" i="1"/>
  <c r="I16" i="1"/>
  <c r="H9" i="1"/>
  <c r="I9" i="1" s="1"/>
  <c r="I15" i="1"/>
  <c r="E18" i="1"/>
  <c r="G18" i="1" s="1"/>
  <c r="H18" i="1"/>
  <c r="I18" i="1" s="1"/>
  <c r="K7" i="1"/>
  <c r="G15" i="1"/>
  <c r="K16" i="1"/>
  <c r="G16" i="1"/>
  <c r="G6" i="1"/>
  <c r="K6" i="1"/>
  <c r="K18" i="1" l="1"/>
</calcChain>
</file>

<file path=xl/sharedStrings.xml><?xml version="1.0" encoding="utf-8"?>
<sst xmlns="http://schemas.openxmlformats.org/spreadsheetml/2006/main" count="51" uniqueCount="22">
  <si>
    <t>Poz.</t>
  </si>
  <si>
    <t>Nazwa OSK, siedziba, nr OSK</t>
  </si>
  <si>
    <t>Kat.</t>
  </si>
  <si>
    <t>Ogółem</t>
  </si>
  <si>
    <t>Pozytywne</t>
  </si>
  <si>
    <t>%</t>
  </si>
  <si>
    <t>Negatywne</t>
  </si>
  <si>
    <t>Egzaminy teoretyczne</t>
  </si>
  <si>
    <t>Nieprzystąpiono</t>
  </si>
  <si>
    <t>Egzaminy praktyczne</t>
  </si>
  <si>
    <t>1.</t>
  </si>
  <si>
    <t>2.</t>
  </si>
  <si>
    <t>3.</t>
  </si>
  <si>
    <r>
      <t xml:space="preserve">Zespół Szkół Centrum Kszatłcenia Rolniczego im. Wincentego Witosa                                                      Bonin 1-2, 76-009 Bonin                                       </t>
    </r>
    <r>
      <rPr>
        <b/>
        <sz val="11"/>
        <color theme="1"/>
        <rFont val="Calibri"/>
        <family val="2"/>
        <charset val="238"/>
        <scheme val="minor"/>
      </rPr>
      <t>00123209</t>
    </r>
  </si>
  <si>
    <t>B</t>
  </si>
  <si>
    <t>T</t>
  </si>
  <si>
    <r>
      <t xml:space="preserve">DominoDrive </t>
    </r>
    <r>
      <rPr>
        <b/>
        <sz val="11"/>
        <color theme="1"/>
        <rFont val="Calibri"/>
        <family val="2"/>
        <charset val="238"/>
        <scheme val="minor"/>
      </rPr>
      <t>Dominik Słabosz</t>
    </r>
    <r>
      <rPr>
        <sz val="11"/>
        <color theme="1"/>
        <rFont val="Calibri"/>
        <family val="2"/>
        <charset val="238"/>
        <scheme val="minor"/>
      </rPr>
      <t xml:space="preserve">                         Dobrzyca 32/2,  76-038 Dobrzyca                       </t>
    </r>
    <r>
      <rPr>
        <b/>
        <sz val="11"/>
        <color theme="1"/>
        <rFont val="Calibri"/>
        <family val="2"/>
        <charset val="238"/>
        <scheme val="minor"/>
      </rPr>
      <t>00213209</t>
    </r>
  </si>
  <si>
    <r>
      <t xml:space="preserve">Prywatna Szkoła Jazdy </t>
    </r>
    <r>
      <rPr>
        <b/>
        <sz val="11"/>
        <color theme="1"/>
        <rFont val="Calibri"/>
        <family val="2"/>
        <charset val="238"/>
        <scheme val="minor"/>
      </rPr>
      <t>Mirosław Sobieraj</t>
    </r>
    <r>
      <rPr>
        <sz val="11"/>
        <color theme="1"/>
        <rFont val="Calibri"/>
        <family val="2"/>
        <charset val="238"/>
        <scheme val="minor"/>
      </rPr>
      <t xml:space="preserve">                 ul. Kościelna 6/1, 76-010 Polanów                   </t>
    </r>
    <r>
      <rPr>
        <b/>
        <sz val="11"/>
        <color theme="1"/>
        <rFont val="Calibri"/>
        <family val="2"/>
        <charset val="238"/>
        <scheme val="minor"/>
      </rPr>
      <t>00093209</t>
    </r>
  </si>
  <si>
    <t>SUMA</t>
  </si>
  <si>
    <t>Wszystkie podejścia</t>
  </si>
  <si>
    <t>Na podstawie zestawień WORD w Koninie, DORD we Wrocławiu, ZORD w Koszalinie.</t>
  </si>
  <si>
    <t>ANALIZA STATYSTYCZNA ŚREDNIEJ ZDAWALNOŚCI OSÓB SZKOLONYCH W OŚRODKACH SZKOLENIA KIEROWCÓW, W POWIECIE KOSZALIŃSKIM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</si>
</sst>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2" fontId="1" fillId="2" borderId="25" xfId="0" applyNumberFormat="1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32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3" borderId="3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0" borderId="28" xfId="0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EB49-D162-47FF-9B7D-A8BBF8E8EC96}">
  <dimension ref="A1:V20"/>
  <sheetViews>
    <sheetView tabSelected="1" zoomScale="140" zoomScaleNormal="140" workbookViewId="0">
      <selection activeCell="N7" sqref="N7"/>
    </sheetView>
  </sheetViews>
  <sheetFormatPr defaultRowHeight="15" x14ac:dyDescent="0.25"/>
  <cols>
    <col min="2" max="2" width="5.85546875" customWidth="1"/>
    <col min="3" max="3" width="45.5703125" customWidth="1"/>
    <col min="19" max="19" width="9.140625" customWidth="1"/>
  </cols>
  <sheetData>
    <row r="1" spans="1:22" ht="29.25" customHeight="1" x14ac:dyDescent="0.2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5"/>
      <c r="N1" s="25"/>
      <c r="O1" s="25"/>
      <c r="P1" s="25"/>
      <c r="Q1" s="25"/>
    </row>
    <row r="2" spans="1:22" ht="15.75" thickBot="1" x14ac:dyDescent="0.3">
      <c r="B2" s="42" t="s">
        <v>19</v>
      </c>
      <c r="C2" s="42"/>
    </row>
    <row r="3" spans="1:22" x14ac:dyDescent="0.25">
      <c r="B3" s="34" t="s">
        <v>0</v>
      </c>
      <c r="C3" s="37" t="s">
        <v>1</v>
      </c>
      <c r="D3" s="34" t="s">
        <v>2</v>
      </c>
      <c r="E3" s="30" t="s">
        <v>7</v>
      </c>
      <c r="F3" s="31"/>
      <c r="G3" s="31"/>
      <c r="H3" s="31"/>
      <c r="I3" s="31"/>
      <c r="J3" s="31"/>
      <c r="K3" s="32"/>
      <c r="S3" s="1"/>
      <c r="T3" s="1"/>
      <c r="U3" s="1"/>
      <c r="V3" s="1"/>
    </row>
    <row r="4" spans="1:22" x14ac:dyDescent="0.25">
      <c r="B4" s="35"/>
      <c r="C4" s="38"/>
      <c r="D4" s="35"/>
      <c r="E4" s="43" t="s">
        <v>3</v>
      </c>
      <c r="F4" s="33" t="s">
        <v>4</v>
      </c>
      <c r="G4" s="33"/>
      <c r="H4" s="33" t="s">
        <v>6</v>
      </c>
      <c r="I4" s="33"/>
      <c r="J4" s="33" t="s">
        <v>8</v>
      </c>
      <c r="K4" s="40"/>
      <c r="S4" s="1"/>
      <c r="T4" s="1"/>
      <c r="U4" s="47"/>
      <c r="V4" s="47"/>
    </row>
    <row r="5" spans="1:22" ht="15.75" thickBot="1" x14ac:dyDescent="0.3">
      <c r="B5" s="36"/>
      <c r="C5" s="39"/>
      <c r="D5" s="36"/>
      <c r="E5" s="44"/>
      <c r="F5" s="14" t="s">
        <v>3</v>
      </c>
      <c r="G5" s="15" t="s">
        <v>5</v>
      </c>
      <c r="H5" s="14" t="s">
        <v>3</v>
      </c>
      <c r="I5" s="15" t="s">
        <v>5</v>
      </c>
      <c r="J5" s="14" t="s">
        <v>3</v>
      </c>
      <c r="K5" s="16" t="s">
        <v>5</v>
      </c>
    </row>
    <row r="6" spans="1:22" ht="45.75" thickBot="1" x14ac:dyDescent="0.3">
      <c r="B6" s="2" t="s">
        <v>10</v>
      </c>
      <c r="C6" s="3" t="s">
        <v>16</v>
      </c>
      <c r="D6" s="4" t="s">
        <v>14</v>
      </c>
      <c r="E6" s="5">
        <f>12+11+9+15</f>
        <v>47</v>
      </c>
      <c r="F6" s="6">
        <f>9+9+5+6</f>
        <v>29</v>
      </c>
      <c r="G6" s="17">
        <f>F6*100/E6</f>
        <v>61.702127659574465</v>
      </c>
      <c r="H6" s="6">
        <f>3+2+4+9</f>
        <v>18</v>
      </c>
      <c r="I6" s="17">
        <f>H6*100/E6</f>
        <v>38.297872340425535</v>
      </c>
      <c r="J6" s="6">
        <v>0</v>
      </c>
      <c r="K6" s="19">
        <f>J6*100/E6</f>
        <v>0</v>
      </c>
    </row>
    <row r="7" spans="1:22" ht="45.75" thickBot="1" x14ac:dyDescent="0.3">
      <c r="B7" s="2" t="s">
        <v>11</v>
      </c>
      <c r="C7" s="3" t="s">
        <v>17</v>
      </c>
      <c r="D7" s="4" t="s">
        <v>14</v>
      </c>
      <c r="E7" s="5">
        <f>67+18+13+20</f>
        <v>118</v>
      </c>
      <c r="F7" s="6">
        <f>29+12+10+12</f>
        <v>63</v>
      </c>
      <c r="G7" s="17">
        <f t="shared" ref="G7" si="0">F7*100/E7</f>
        <v>53.389830508474574</v>
      </c>
      <c r="H7" s="6">
        <f>33+5+3+8</f>
        <v>49</v>
      </c>
      <c r="I7" s="17">
        <f t="shared" ref="I7" si="1">H7*100/E7</f>
        <v>41.525423728813557</v>
      </c>
      <c r="J7" s="6">
        <v>6</v>
      </c>
      <c r="K7" s="19">
        <f t="shared" ref="K7" si="2">J7*100/E7</f>
        <v>5.0847457627118642</v>
      </c>
    </row>
    <row r="8" spans="1:22" ht="60.75" thickBot="1" x14ac:dyDescent="0.3">
      <c r="B8" s="8" t="s">
        <v>12</v>
      </c>
      <c r="C8" s="9" t="s">
        <v>13</v>
      </c>
      <c r="D8" s="10" t="s">
        <v>15</v>
      </c>
      <c r="E8" s="11">
        <v>0</v>
      </c>
      <c r="F8" s="12">
        <v>0</v>
      </c>
      <c r="G8" s="18">
        <v>0</v>
      </c>
      <c r="H8" s="12">
        <v>0</v>
      </c>
      <c r="I8" s="18">
        <v>0</v>
      </c>
      <c r="J8" s="12">
        <v>0</v>
      </c>
      <c r="K8" s="20">
        <v>0</v>
      </c>
    </row>
    <row r="9" spans="1:22" ht="15.75" thickBot="1" x14ac:dyDescent="0.3">
      <c r="B9" s="26" t="s">
        <v>18</v>
      </c>
      <c r="C9" s="27"/>
      <c r="D9" s="28"/>
      <c r="E9" s="21">
        <f>SUM(E6:E8)</f>
        <v>165</v>
      </c>
      <c r="F9" s="22">
        <f>SUM(F6:F8)</f>
        <v>92</v>
      </c>
      <c r="G9" s="23">
        <f>F9*100/E9</f>
        <v>55.757575757575758</v>
      </c>
      <c r="H9" s="22">
        <f>SUM(H6:H8)</f>
        <v>67</v>
      </c>
      <c r="I9" s="23">
        <f>H9*100/E9</f>
        <v>40.606060606060609</v>
      </c>
      <c r="J9" s="22">
        <f>SUM(J6:J8)</f>
        <v>6</v>
      </c>
      <c r="K9" s="24">
        <f>J9*100/E9</f>
        <v>3.6363636363636362</v>
      </c>
    </row>
    <row r="10" spans="1:22" ht="15.75" thickBot="1" x14ac:dyDescent="0.3">
      <c r="B10" s="1"/>
      <c r="C10" s="1"/>
      <c r="D10" s="1"/>
    </row>
    <row r="11" spans="1:22" ht="15.75" hidden="1" thickBot="1" x14ac:dyDescent="0.3"/>
    <row r="12" spans="1:22" x14ac:dyDescent="0.25">
      <c r="B12" s="34" t="s">
        <v>0</v>
      </c>
      <c r="C12" s="37" t="s">
        <v>1</v>
      </c>
      <c r="D12" s="34" t="s">
        <v>2</v>
      </c>
      <c r="E12" s="41" t="s">
        <v>9</v>
      </c>
      <c r="F12" s="31"/>
      <c r="G12" s="31"/>
      <c r="H12" s="31"/>
      <c r="I12" s="31"/>
      <c r="J12" s="31"/>
      <c r="K12" s="32"/>
    </row>
    <row r="13" spans="1:22" x14ac:dyDescent="0.25">
      <c r="B13" s="35"/>
      <c r="C13" s="38"/>
      <c r="D13" s="35"/>
      <c r="E13" s="45" t="s">
        <v>3</v>
      </c>
      <c r="F13" s="33" t="s">
        <v>4</v>
      </c>
      <c r="G13" s="33"/>
      <c r="H13" s="33" t="s">
        <v>6</v>
      </c>
      <c r="I13" s="33"/>
      <c r="J13" s="33" t="s">
        <v>8</v>
      </c>
      <c r="K13" s="40"/>
    </row>
    <row r="14" spans="1:22" ht="15.75" thickBot="1" x14ac:dyDescent="0.3">
      <c r="B14" s="36"/>
      <c r="C14" s="39"/>
      <c r="D14" s="36"/>
      <c r="E14" s="46"/>
      <c r="F14" s="14" t="s">
        <v>3</v>
      </c>
      <c r="G14" s="15" t="s">
        <v>5</v>
      </c>
      <c r="H14" s="14" t="s">
        <v>3</v>
      </c>
      <c r="I14" s="15" t="s">
        <v>5</v>
      </c>
      <c r="J14" s="14" t="s">
        <v>3</v>
      </c>
      <c r="K14" s="16" t="s">
        <v>5</v>
      </c>
    </row>
    <row r="15" spans="1:22" ht="45.75" thickBot="1" x14ac:dyDescent="0.3">
      <c r="B15" s="2" t="s">
        <v>10</v>
      </c>
      <c r="C15" s="3" t="s">
        <v>16</v>
      </c>
      <c r="D15" s="4" t="s">
        <v>14</v>
      </c>
      <c r="E15" s="7">
        <f>26+28+6+19</f>
        <v>79</v>
      </c>
      <c r="F15" s="6">
        <f>7+10+8</f>
        <v>25</v>
      </c>
      <c r="G15" s="17">
        <f>F15*100/E15</f>
        <v>31.645569620253166</v>
      </c>
      <c r="H15" s="6">
        <f>19+17+6+11</f>
        <v>53</v>
      </c>
      <c r="I15" s="17">
        <f>H15*100/E15</f>
        <v>67.088607594936704</v>
      </c>
      <c r="J15" s="6">
        <v>1</v>
      </c>
      <c r="K15" s="19">
        <f>J15*100/E15</f>
        <v>1.2658227848101267</v>
      </c>
    </row>
    <row r="16" spans="1:22" ht="45.75" thickBot="1" x14ac:dyDescent="0.3">
      <c r="B16" s="2" t="s">
        <v>11</v>
      </c>
      <c r="C16" s="3" t="s">
        <v>17</v>
      </c>
      <c r="D16" s="4" t="s">
        <v>14</v>
      </c>
      <c r="E16" s="7">
        <f>151+47+4+14+51</f>
        <v>267</v>
      </c>
      <c r="F16" s="6">
        <f>39+15+5+19</f>
        <v>78</v>
      </c>
      <c r="G16" s="17">
        <f t="shared" ref="G16:G17" si="3">F16*100/E16</f>
        <v>29.213483146067414</v>
      </c>
      <c r="H16" s="6">
        <f>108+32+3+9+31</f>
        <v>183</v>
      </c>
      <c r="I16" s="17">
        <f t="shared" ref="I16:I17" si="4">H16*100/E16</f>
        <v>68.539325842696627</v>
      </c>
      <c r="J16" s="6">
        <v>6</v>
      </c>
      <c r="K16" s="19">
        <f t="shared" ref="K16:K17" si="5">J16*100/E16</f>
        <v>2.2471910112359552</v>
      </c>
    </row>
    <row r="17" spans="2:11" ht="60.75" thickBot="1" x14ac:dyDescent="0.3">
      <c r="B17" s="8" t="s">
        <v>12</v>
      </c>
      <c r="C17" s="9" t="s">
        <v>13</v>
      </c>
      <c r="D17" s="10" t="s">
        <v>15</v>
      </c>
      <c r="E17" s="13">
        <v>28</v>
      </c>
      <c r="F17" s="12">
        <v>8</v>
      </c>
      <c r="G17" s="18">
        <f t="shared" si="3"/>
        <v>28.571428571428573</v>
      </c>
      <c r="H17" s="12">
        <v>20</v>
      </c>
      <c r="I17" s="18">
        <f t="shared" si="4"/>
        <v>71.428571428571431</v>
      </c>
      <c r="J17" s="12">
        <v>0</v>
      </c>
      <c r="K17" s="20">
        <f t="shared" si="5"/>
        <v>0</v>
      </c>
    </row>
    <row r="18" spans="2:11" ht="15.75" thickBot="1" x14ac:dyDescent="0.3">
      <c r="B18" s="26" t="s">
        <v>18</v>
      </c>
      <c r="C18" s="27"/>
      <c r="D18" s="28"/>
      <c r="E18" s="21">
        <f>SUM(E15:E17)</f>
        <v>374</v>
      </c>
      <c r="F18" s="22">
        <f>SUM(F15:F17)</f>
        <v>111</v>
      </c>
      <c r="G18" s="23">
        <f>F18*100/E18</f>
        <v>29.679144385026738</v>
      </c>
      <c r="H18" s="22">
        <f>SUM(H15:H17)</f>
        <v>256</v>
      </c>
      <c r="I18" s="23">
        <f>H18*100/E18</f>
        <v>68.44919786096257</v>
      </c>
      <c r="J18" s="22">
        <f>SUM(J15:J17)</f>
        <v>7</v>
      </c>
      <c r="K18" s="24">
        <f>J18*100/E18</f>
        <v>1.8716577540106951</v>
      </c>
    </row>
    <row r="20" spans="2:11" x14ac:dyDescent="0.25">
      <c r="B20" t="s">
        <v>20</v>
      </c>
    </row>
  </sheetData>
  <mergeCells count="21">
    <mergeCell ref="U4:V4"/>
    <mergeCell ref="C3:C5"/>
    <mergeCell ref="B3:B5"/>
    <mergeCell ref="F4:G4"/>
    <mergeCell ref="H4:I4"/>
    <mergeCell ref="J4:K4"/>
    <mergeCell ref="B18:D18"/>
    <mergeCell ref="A1:L1"/>
    <mergeCell ref="E3:K3"/>
    <mergeCell ref="F13:G13"/>
    <mergeCell ref="B12:B14"/>
    <mergeCell ref="C12:C14"/>
    <mergeCell ref="D12:D14"/>
    <mergeCell ref="H13:I13"/>
    <mergeCell ref="J13:K13"/>
    <mergeCell ref="E12:K12"/>
    <mergeCell ref="B9:D9"/>
    <mergeCell ref="B2:C2"/>
    <mergeCell ref="D3:D5"/>
    <mergeCell ref="E4:E5"/>
    <mergeCell ref="E13:E14"/>
  </mergeCells>
  <pageMargins left="0.23622047244094491" right="0.23622047244094491" top="0.74803149606299213" bottom="0.19685039370078741" header="0" footer="0"/>
  <pageSetup paperSize="256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Czerwiński</dc:creator>
  <cp:lastModifiedBy>Marcin Czerwiński</cp:lastModifiedBy>
  <cp:lastPrinted>2024-03-13T08:09:33Z</cp:lastPrinted>
  <dcterms:created xsi:type="dcterms:W3CDTF">2024-03-12T11:40:41Z</dcterms:created>
  <dcterms:modified xsi:type="dcterms:W3CDTF">2024-03-13T08:30:16Z</dcterms:modified>
</cp:coreProperties>
</file>