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R:\sprawy\BIP\ewidencja zgłoszeń\"/>
    </mc:Choice>
  </mc:AlternateContent>
  <bookViews>
    <workbookView xWindow="0" yWindow="0" windowWidth="28800" windowHeight="12435"/>
  </bookViews>
  <sheets>
    <sheet name="wnioski zgłoszeń" sheetId="1" r:id="rId1"/>
    <sheet name="zgłoszenia 2017a" sheetId="7" state="hidden" r:id="rId2"/>
    <sheet name="dane" sheetId="2" state="hidden" r:id="rId3"/>
    <sheet name="Arkusz1" sheetId="10" state="hidden" r:id="rId4"/>
    <sheet name="Arkusz2" sheetId="11" state="hidden" r:id="rId5"/>
    <sheet name="Arkusz3" sheetId="12" state="hidden" r:id="rId6"/>
  </sheets>
  <definedNames>
    <definedName name="L_gminy">OFFSET(dane!$C$7,0,0,COUNTA(gminy6[gminy]),1)</definedName>
    <definedName name="L_rodzaj_zgł">OFFSET(dane!$B$7,0,0,COUNTA(rodzaj_zgł3[zgłoszenie dotyczy]),1)</definedName>
    <definedName name="L_sposób_zak">OFFSET(dane!$D$7,0,0,COUNTA(sposób_zak8[sposób zakończenia]),1)</definedName>
    <definedName name="_xlnm.Print_Area" localSheetId="0">'wnioski zgłoszeń'!$A$828:$O$1241</definedName>
    <definedName name="rodzaj_tab6">Tabela6[Rodzaj zgłoszenia]</definedName>
    <definedName name="_xlnm.Print_Titles" localSheetId="0">'wnioski zgłoszeń'!$3:$3</definedName>
    <definedName name="_xlnm.Print_Titles" localSheetId="1">'zgłoszenia 2017a'!$3:$3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23" i="1" l="1"/>
  <c r="N1203" i="1" l="1"/>
  <c r="N1204" i="1"/>
  <c r="K927" i="1" l="1"/>
  <c r="K893" i="1"/>
  <c r="N137" i="1" l="1"/>
  <c r="N84" i="1" l="1"/>
  <c r="N5" i="1" l="1"/>
  <c r="O5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K72" i="1"/>
  <c r="K769" i="1"/>
  <c r="K1011" i="1"/>
  <c r="K1226" i="1"/>
  <c r="K1235" i="1"/>
  <c r="O4" i="1"/>
  <c r="O6" i="1"/>
  <c r="O7" i="1"/>
  <c r="K7" i="1" s="1"/>
  <c r="O8" i="1"/>
  <c r="K8" i="1" s="1"/>
  <c r="O9" i="1"/>
  <c r="K9" i="1" s="1"/>
  <c r="O10" i="1"/>
  <c r="K10" i="1" s="1"/>
  <c r="O11" i="1"/>
  <c r="K11" i="1" s="1"/>
  <c r="O12" i="1"/>
  <c r="K12" i="1" s="1"/>
  <c r="O13" i="1"/>
  <c r="K13" i="1" s="1"/>
  <c r="O14" i="1"/>
  <c r="K14" i="1" s="1"/>
  <c r="O15" i="1"/>
  <c r="K15" i="1" s="1"/>
  <c r="O16" i="1"/>
  <c r="K16" i="1" s="1"/>
  <c r="O17" i="1"/>
  <c r="K17" i="1" s="1"/>
  <c r="O18" i="1"/>
  <c r="K18" i="1" s="1"/>
  <c r="O19" i="1"/>
  <c r="K19" i="1" s="1"/>
  <c r="O20" i="1"/>
  <c r="K20" i="1" s="1"/>
  <c r="O21" i="1"/>
  <c r="K21" i="1" s="1"/>
  <c r="O22" i="1"/>
  <c r="K22" i="1" s="1"/>
  <c r="O23" i="1"/>
  <c r="K23" i="1" s="1"/>
  <c r="O24" i="1"/>
  <c r="K24" i="1" s="1"/>
  <c r="O25" i="1"/>
  <c r="K25" i="1" s="1"/>
  <c r="O26" i="1"/>
  <c r="K26" i="1" s="1"/>
  <c r="O27" i="1"/>
  <c r="K27" i="1" s="1"/>
  <c r="O28" i="1"/>
  <c r="K28" i="1" s="1"/>
  <c r="O29" i="1"/>
  <c r="K29" i="1" s="1"/>
  <c r="O30" i="1"/>
  <c r="K30" i="1" s="1"/>
  <c r="O31" i="1"/>
  <c r="K31" i="1" s="1"/>
  <c r="O32" i="1"/>
  <c r="K32" i="1" s="1"/>
  <c r="O33" i="1"/>
  <c r="K33" i="1" s="1"/>
  <c r="O34" i="1"/>
  <c r="K34" i="1" s="1"/>
  <c r="O35" i="1"/>
  <c r="K35" i="1" s="1"/>
  <c r="O36" i="1"/>
  <c r="K36" i="1" s="1"/>
  <c r="O37" i="1"/>
  <c r="K37" i="1" s="1"/>
  <c r="O38" i="1"/>
  <c r="K38" i="1" s="1"/>
  <c r="O39" i="1"/>
  <c r="K39" i="1" s="1"/>
  <c r="O40" i="1"/>
  <c r="K40" i="1" s="1"/>
  <c r="O41" i="1"/>
  <c r="K41" i="1" s="1"/>
  <c r="O42" i="1"/>
  <c r="K42" i="1" s="1"/>
  <c r="O43" i="1"/>
  <c r="K43" i="1" s="1"/>
  <c r="O44" i="1"/>
  <c r="K44" i="1" s="1"/>
  <c r="O45" i="1"/>
  <c r="K45" i="1" s="1"/>
  <c r="O46" i="1"/>
  <c r="K46" i="1" s="1"/>
  <c r="O47" i="1"/>
  <c r="K47" i="1" s="1"/>
  <c r="O48" i="1"/>
  <c r="K48" i="1" s="1"/>
  <c r="O49" i="1"/>
  <c r="K49" i="1" s="1"/>
  <c r="O50" i="1"/>
  <c r="K50" i="1" s="1"/>
  <c r="O51" i="1"/>
  <c r="K51" i="1" s="1"/>
  <c r="O52" i="1"/>
  <c r="K52" i="1" s="1"/>
  <c r="O53" i="1"/>
  <c r="K53" i="1" s="1"/>
  <c r="O54" i="1"/>
  <c r="K54" i="1" s="1"/>
  <c r="O55" i="1"/>
  <c r="K55" i="1" s="1"/>
  <c r="O56" i="1"/>
  <c r="K56" i="1" s="1"/>
  <c r="O57" i="1"/>
  <c r="K57" i="1" s="1"/>
  <c r="O58" i="1"/>
  <c r="K58" i="1" s="1"/>
  <c r="O59" i="1"/>
  <c r="K59" i="1" s="1"/>
  <c r="O60" i="1"/>
  <c r="K60" i="1" s="1"/>
  <c r="O61" i="1"/>
  <c r="K61" i="1" s="1"/>
  <c r="O62" i="1"/>
  <c r="K62" i="1" s="1"/>
  <c r="O63" i="1"/>
  <c r="K63" i="1" s="1"/>
  <c r="O64" i="1"/>
  <c r="K64" i="1" s="1"/>
  <c r="O65" i="1"/>
  <c r="K65" i="1" s="1"/>
  <c r="O66" i="1"/>
  <c r="K66" i="1" s="1"/>
  <c r="O67" i="1"/>
  <c r="K67" i="1" s="1"/>
  <c r="O68" i="1"/>
  <c r="K68" i="1" s="1"/>
  <c r="O69" i="1"/>
  <c r="K69" i="1" s="1"/>
  <c r="O70" i="1"/>
  <c r="K70" i="1" s="1"/>
  <c r="O71" i="1"/>
  <c r="K71" i="1" s="1"/>
  <c r="O72" i="1"/>
  <c r="O73" i="1"/>
  <c r="K73" i="1" s="1"/>
  <c r="O74" i="1"/>
  <c r="K74" i="1" s="1"/>
  <c r="O75" i="1"/>
  <c r="K75" i="1" s="1"/>
  <c r="O76" i="1"/>
  <c r="K76" i="1" s="1"/>
  <c r="O77" i="1"/>
  <c r="K77" i="1" s="1"/>
  <c r="O78" i="1"/>
  <c r="K78" i="1" s="1"/>
  <c r="O79" i="1"/>
  <c r="K79" i="1" s="1"/>
  <c r="O80" i="1"/>
  <c r="K80" i="1" s="1"/>
  <c r="O81" i="1"/>
  <c r="K81" i="1" s="1"/>
  <c r="O82" i="1"/>
  <c r="K82" i="1" s="1"/>
  <c r="O83" i="1"/>
  <c r="K83" i="1" s="1"/>
  <c r="O84" i="1"/>
  <c r="K84" i="1" s="1"/>
  <c r="O85" i="1"/>
  <c r="K85" i="1" s="1"/>
  <c r="O86" i="1"/>
  <c r="K86" i="1" s="1"/>
  <c r="O87" i="1"/>
  <c r="K87" i="1" s="1"/>
  <c r="O88" i="1"/>
  <c r="K88" i="1" s="1"/>
  <c r="O89" i="1"/>
  <c r="K89" i="1" s="1"/>
  <c r="O90" i="1"/>
  <c r="K90" i="1" s="1"/>
  <c r="O91" i="1"/>
  <c r="K91" i="1" s="1"/>
  <c r="O92" i="1"/>
  <c r="K92" i="1" s="1"/>
  <c r="O93" i="1"/>
  <c r="K93" i="1" s="1"/>
  <c r="O94" i="1"/>
  <c r="K94" i="1" s="1"/>
  <c r="O95" i="1"/>
  <c r="K95" i="1" s="1"/>
  <c r="O96" i="1"/>
  <c r="K96" i="1" s="1"/>
  <c r="O97" i="1"/>
  <c r="K97" i="1" s="1"/>
  <c r="O98" i="1"/>
  <c r="K98" i="1" s="1"/>
  <c r="O99" i="1"/>
  <c r="K99" i="1" s="1"/>
  <c r="O100" i="1"/>
  <c r="K100" i="1" s="1"/>
  <c r="O101" i="1"/>
  <c r="K101" i="1" s="1"/>
  <c r="O102" i="1"/>
  <c r="K102" i="1" s="1"/>
  <c r="O103" i="1"/>
  <c r="K103" i="1" s="1"/>
  <c r="O104" i="1"/>
  <c r="K104" i="1" s="1"/>
  <c r="O105" i="1"/>
  <c r="K105" i="1" s="1"/>
  <c r="O106" i="1"/>
  <c r="K106" i="1" s="1"/>
  <c r="O107" i="1"/>
  <c r="K107" i="1" s="1"/>
  <c r="O108" i="1"/>
  <c r="K108" i="1" s="1"/>
  <c r="O109" i="1"/>
  <c r="K109" i="1" s="1"/>
  <c r="O110" i="1"/>
  <c r="K110" i="1" s="1"/>
  <c r="O111" i="1"/>
  <c r="K111" i="1" s="1"/>
  <c r="O112" i="1"/>
  <c r="K112" i="1" s="1"/>
  <c r="O113" i="1"/>
  <c r="K113" i="1" s="1"/>
  <c r="O114" i="1"/>
  <c r="K114" i="1" s="1"/>
  <c r="O115" i="1"/>
  <c r="K115" i="1" s="1"/>
  <c r="O116" i="1"/>
  <c r="K116" i="1" s="1"/>
  <c r="O117" i="1"/>
  <c r="K117" i="1" s="1"/>
  <c r="O118" i="1"/>
  <c r="K118" i="1" s="1"/>
  <c r="O119" i="1"/>
  <c r="K119" i="1" s="1"/>
  <c r="O120" i="1"/>
  <c r="K120" i="1" s="1"/>
  <c r="O121" i="1"/>
  <c r="K121" i="1" s="1"/>
  <c r="O122" i="1"/>
  <c r="K122" i="1" s="1"/>
  <c r="O123" i="1"/>
  <c r="K123" i="1" s="1"/>
  <c r="O124" i="1"/>
  <c r="K124" i="1" s="1"/>
  <c r="O125" i="1"/>
  <c r="K125" i="1" s="1"/>
  <c r="O126" i="1"/>
  <c r="K126" i="1" s="1"/>
  <c r="O127" i="1"/>
  <c r="K127" i="1" s="1"/>
  <c r="O128" i="1"/>
  <c r="K128" i="1" s="1"/>
  <c r="O129" i="1"/>
  <c r="K129" i="1" s="1"/>
  <c r="O130" i="1"/>
  <c r="K130" i="1" s="1"/>
  <c r="O131" i="1"/>
  <c r="K131" i="1" s="1"/>
  <c r="O132" i="1"/>
  <c r="K132" i="1" s="1"/>
  <c r="O133" i="1"/>
  <c r="K133" i="1" s="1"/>
  <c r="O134" i="1"/>
  <c r="K134" i="1" s="1"/>
  <c r="O135" i="1"/>
  <c r="K135" i="1" s="1"/>
  <c r="O136" i="1"/>
  <c r="K136" i="1" s="1"/>
  <c r="O138" i="1"/>
  <c r="K138" i="1" s="1"/>
  <c r="O139" i="1"/>
  <c r="K139" i="1" s="1"/>
  <c r="O140" i="1"/>
  <c r="K140" i="1" s="1"/>
  <c r="O141" i="1"/>
  <c r="K141" i="1" s="1"/>
  <c r="O142" i="1"/>
  <c r="K142" i="1" s="1"/>
  <c r="O143" i="1"/>
  <c r="K143" i="1" s="1"/>
  <c r="O144" i="1"/>
  <c r="K144" i="1" s="1"/>
  <c r="O145" i="1"/>
  <c r="K145" i="1" s="1"/>
  <c r="O146" i="1"/>
  <c r="K146" i="1" s="1"/>
  <c r="O147" i="1"/>
  <c r="K147" i="1" s="1"/>
  <c r="O148" i="1"/>
  <c r="K148" i="1" s="1"/>
  <c r="O149" i="1"/>
  <c r="K149" i="1" s="1"/>
  <c r="O150" i="1"/>
  <c r="K150" i="1" s="1"/>
  <c r="O151" i="1"/>
  <c r="K151" i="1" s="1"/>
  <c r="O152" i="1"/>
  <c r="K152" i="1" s="1"/>
  <c r="O153" i="1"/>
  <c r="K153" i="1" s="1"/>
  <c r="O154" i="1"/>
  <c r="K154" i="1" s="1"/>
  <c r="O155" i="1"/>
  <c r="K155" i="1" s="1"/>
  <c r="O156" i="1"/>
  <c r="K156" i="1" s="1"/>
  <c r="O157" i="1"/>
  <c r="K157" i="1" s="1"/>
  <c r="O158" i="1"/>
  <c r="K158" i="1" s="1"/>
  <c r="O159" i="1"/>
  <c r="K159" i="1" s="1"/>
  <c r="O160" i="1"/>
  <c r="K160" i="1" s="1"/>
  <c r="O161" i="1"/>
  <c r="K161" i="1" s="1"/>
  <c r="O162" i="1"/>
  <c r="K162" i="1" s="1"/>
  <c r="O163" i="1"/>
  <c r="K163" i="1" s="1"/>
  <c r="O164" i="1"/>
  <c r="K164" i="1" s="1"/>
  <c r="O165" i="1"/>
  <c r="K165" i="1" s="1"/>
  <c r="O166" i="1"/>
  <c r="K166" i="1" s="1"/>
  <c r="O167" i="1"/>
  <c r="K167" i="1" s="1"/>
  <c r="O168" i="1"/>
  <c r="K168" i="1" s="1"/>
  <c r="O169" i="1"/>
  <c r="K169" i="1" s="1"/>
  <c r="O170" i="1"/>
  <c r="K170" i="1" s="1"/>
  <c r="O171" i="1"/>
  <c r="K171" i="1" s="1"/>
  <c r="O172" i="1"/>
  <c r="K172" i="1" s="1"/>
  <c r="O173" i="1"/>
  <c r="K173" i="1" s="1"/>
  <c r="O174" i="1"/>
  <c r="K174" i="1" s="1"/>
  <c r="O175" i="1"/>
  <c r="K175" i="1" s="1"/>
  <c r="O176" i="1"/>
  <c r="K176" i="1" s="1"/>
  <c r="O177" i="1"/>
  <c r="K177" i="1" s="1"/>
  <c r="O178" i="1"/>
  <c r="K178" i="1" s="1"/>
  <c r="O179" i="1"/>
  <c r="K179" i="1" s="1"/>
  <c r="O180" i="1"/>
  <c r="K180" i="1" s="1"/>
  <c r="O181" i="1"/>
  <c r="K181" i="1" s="1"/>
  <c r="O182" i="1"/>
  <c r="K182" i="1" s="1"/>
  <c r="O183" i="1"/>
  <c r="K183" i="1" s="1"/>
  <c r="O184" i="1"/>
  <c r="K184" i="1" s="1"/>
  <c r="O185" i="1"/>
  <c r="K185" i="1" s="1"/>
  <c r="O186" i="1"/>
  <c r="K186" i="1" s="1"/>
  <c r="O187" i="1"/>
  <c r="K187" i="1" s="1"/>
  <c r="O188" i="1"/>
  <c r="K188" i="1" s="1"/>
  <c r="O189" i="1"/>
  <c r="K189" i="1" s="1"/>
  <c r="O190" i="1"/>
  <c r="K190" i="1" s="1"/>
  <c r="O191" i="1"/>
  <c r="K191" i="1" s="1"/>
  <c r="O192" i="1"/>
  <c r="K192" i="1" s="1"/>
  <c r="O193" i="1"/>
  <c r="K193" i="1" s="1"/>
  <c r="O194" i="1"/>
  <c r="K194" i="1" s="1"/>
  <c r="O195" i="1"/>
  <c r="K195" i="1" s="1"/>
  <c r="O196" i="1"/>
  <c r="K196" i="1" s="1"/>
  <c r="O197" i="1"/>
  <c r="K197" i="1" s="1"/>
  <c r="O198" i="1"/>
  <c r="K198" i="1" s="1"/>
  <c r="O199" i="1"/>
  <c r="K199" i="1" s="1"/>
  <c r="O200" i="1"/>
  <c r="K200" i="1" s="1"/>
  <c r="O201" i="1"/>
  <c r="K201" i="1" s="1"/>
  <c r="O202" i="1"/>
  <c r="K202" i="1" s="1"/>
  <c r="O203" i="1"/>
  <c r="K203" i="1" s="1"/>
  <c r="O204" i="1"/>
  <c r="K204" i="1" s="1"/>
  <c r="O205" i="1"/>
  <c r="K205" i="1" s="1"/>
  <c r="O206" i="1"/>
  <c r="K206" i="1" s="1"/>
  <c r="O207" i="1"/>
  <c r="K207" i="1" s="1"/>
  <c r="O208" i="1"/>
  <c r="K208" i="1" s="1"/>
  <c r="O209" i="1"/>
  <c r="K209" i="1" s="1"/>
  <c r="O210" i="1"/>
  <c r="K210" i="1" s="1"/>
  <c r="O211" i="1"/>
  <c r="K211" i="1" s="1"/>
  <c r="O212" i="1"/>
  <c r="K212" i="1" s="1"/>
  <c r="O213" i="1"/>
  <c r="K213" i="1" s="1"/>
  <c r="O214" i="1"/>
  <c r="K214" i="1" s="1"/>
  <c r="O215" i="1"/>
  <c r="K215" i="1" s="1"/>
  <c r="O216" i="1"/>
  <c r="K216" i="1" s="1"/>
  <c r="O217" i="1"/>
  <c r="K217" i="1" s="1"/>
  <c r="O218" i="1"/>
  <c r="K218" i="1" s="1"/>
  <c r="O219" i="1"/>
  <c r="K219" i="1" s="1"/>
  <c r="O220" i="1"/>
  <c r="K220" i="1" s="1"/>
  <c r="O221" i="1"/>
  <c r="K221" i="1" s="1"/>
  <c r="O222" i="1"/>
  <c r="K222" i="1" s="1"/>
  <c r="O223" i="1"/>
  <c r="K223" i="1" s="1"/>
  <c r="O224" i="1"/>
  <c r="K224" i="1" s="1"/>
  <c r="O225" i="1"/>
  <c r="K225" i="1" s="1"/>
  <c r="O226" i="1"/>
  <c r="K226" i="1" s="1"/>
  <c r="O227" i="1"/>
  <c r="K227" i="1" s="1"/>
  <c r="O228" i="1"/>
  <c r="K228" i="1" s="1"/>
  <c r="O229" i="1"/>
  <c r="K229" i="1" s="1"/>
  <c r="O230" i="1"/>
  <c r="K230" i="1" s="1"/>
  <c r="O231" i="1"/>
  <c r="K231" i="1" s="1"/>
  <c r="O232" i="1"/>
  <c r="K232" i="1" s="1"/>
  <c r="O233" i="1"/>
  <c r="K233" i="1" s="1"/>
  <c r="O234" i="1"/>
  <c r="K234" i="1" s="1"/>
  <c r="O235" i="1"/>
  <c r="K235" i="1" s="1"/>
  <c r="O236" i="1"/>
  <c r="K236" i="1" s="1"/>
  <c r="O237" i="1"/>
  <c r="K237" i="1" s="1"/>
  <c r="O238" i="1"/>
  <c r="K238" i="1" s="1"/>
  <c r="O239" i="1"/>
  <c r="K239" i="1" s="1"/>
  <c r="O240" i="1"/>
  <c r="K240" i="1" s="1"/>
  <c r="O241" i="1"/>
  <c r="K241" i="1" s="1"/>
  <c r="O242" i="1"/>
  <c r="K242" i="1" s="1"/>
  <c r="O243" i="1"/>
  <c r="K243" i="1" s="1"/>
  <c r="O244" i="1"/>
  <c r="K244" i="1" s="1"/>
  <c r="O245" i="1"/>
  <c r="K245" i="1" s="1"/>
  <c r="O246" i="1"/>
  <c r="K246" i="1" s="1"/>
  <c r="O247" i="1"/>
  <c r="K247" i="1" s="1"/>
  <c r="O248" i="1"/>
  <c r="K248" i="1" s="1"/>
  <c r="O249" i="1"/>
  <c r="K249" i="1" s="1"/>
  <c r="O250" i="1"/>
  <c r="K250" i="1" s="1"/>
  <c r="O251" i="1"/>
  <c r="K251" i="1" s="1"/>
  <c r="O252" i="1"/>
  <c r="K252" i="1" s="1"/>
  <c r="O253" i="1"/>
  <c r="K253" i="1" s="1"/>
  <c r="O254" i="1"/>
  <c r="K254" i="1" s="1"/>
  <c r="O255" i="1"/>
  <c r="K255" i="1" s="1"/>
  <c r="O256" i="1"/>
  <c r="K256" i="1" s="1"/>
  <c r="O257" i="1"/>
  <c r="K257" i="1" s="1"/>
  <c r="O258" i="1"/>
  <c r="K258" i="1" s="1"/>
  <c r="O259" i="1"/>
  <c r="K259" i="1" s="1"/>
  <c r="O260" i="1"/>
  <c r="K260" i="1" s="1"/>
  <c r="O261" i="1"/>
  <c r="K261" i="1" s="1"/>
  <c r="O262" i="1"/>
  <c r="K262" i="1" s="1"/>
  <c r="O263" i="1"/>
  <c r="K263" i="1" s="1"/>
  <c r="O264" i="1"/>
  <c r="K264" i="1" s="1"/>
  <c r="O265" i="1"/>
  <c r="K265" i="1" s="1"/>
  <c r="O266" i="1"/>
  <c r="K266" i="1" s="1"/>
  <c r="O267" i="1"/>
  <c r="K267" i="1" s="1"/>
  <c r="O268" i="1"/>
  <c r="K268" i="1" s="1"/>
  <c r="O269" i="1"/>
  <c r="K269" i="1" s="1"/>
  <c r="O270" i="1"/>
  <c r="K270" i="1" s="1"/>
  <c r="O271" i="1"/>
  <c r="K271" i="1" s="1"/>
  <c r="O272" i="1"/>
  <c r="K272" i="1" s="1"/>
  <c r="O273" i="1"/>
  <c r="K273" i="1" s="1"/>
  <c r="O274" i="1"/>
  <c r="K274" i="1" s="1"/>
  <c r="O275" i="1"/>
  <c r="K275" i="1" s="1"/>
  <c r="O276" i="1"/>
  <c r="K276" i="1" s="1"/>
  <c r="O277" i="1"/>
  <c r="K277" i="1" s="1"/>
  <c r="O278" i="1"/>
  <c r="K278" i="1" s="1"/>
  <c r="O279" i="1"/>
  <c r="K279" i="1" s="1"/>
  <c r="O280" i="1"/>
  <c r="K280" i="1" s="1"/>
  <c r="O281" i="1"/>
  <c r="K281" i="1" s="1"/>
  <c r="O282" i="1"/>
  <c r="K282" i="1" s="1"/>
  <c r="O283" i="1"/>
  <c r="K283" i="1" s="1"/>
  <c r="O284" i="1"/>
  <c r="K284" i="1" s="1"/>
  <c r="O285" i="1"/>
  <c r="K285" i="1" s="1"/>
  <c r="O286" i="1"/>
  <c r="K286" i="1" s="1"/>
  <c r="O287" i="1"/>
  <c r="K287" i="1" s="1"/>
  <c r="O288" i="1"/>
  <c r="K288" i="1" s="1"/>
  <c r="O289" i="1"/>
  <c r="K289" i="1" s="1"/>
  <c r="O290" i="1"/>
  <c r="K290" i="1" s="1"/>
  <c r="O291" i="1"/>
  <c r="K291" i="1" s="1"/>
  <c r="O292" i="1"/>
  <c r="K292" i="1" s="1"/>
  <c r="O293" i="1"/>
  <c r="K293" i="1" s="1"/>
  <c r="O294" i="1"/>
  <c r="K294" i="1" s="1"/>
  <c r="O295" i="1"/>
  <c r="K295" i="1" s="1"/>
  <c r="O296" i="1"/>
  <c r="K296" i="1" s="1"/>
  <c r="O297" i="1"/>
  <c r="K297" i="1" s="1"/>
  <c r="O298" i="1"/>
  <c r="K298" i="1" s="1"/>
  <c r="O299" i="1"/>
  <c r="K299" i="1" s="1"/>
  <c r="O300" i="1"/>
  <c r="K300" i="1" s="1"/>
  <c r="O301" i="1"/>
  <c r="K301" i="1" s="1"/>
  <c r="O302" i="1"/>
  <c r="K302" i="1" s="1"/>
  <c r="O303" i="1"/>
  <c r="K303" i="1" s="1"/>
  <c r="O304" i="1"/>
  <c r="K304" i="1" s="1"/>
  <c r="O305" i="1"/>
  <c r="K305" i="1" s="1"/>
  <c r="O306" i="1"/>
  <c r="K306" i="1" s="1"/>
  <c r="O307" i="1"/>
  <c r="K307" i="1" s="1"/>
  <c r="O308" i="1"/>
  <c r="K308" i="1" s="1"/>
  <c r="O309" i="1"/>
  <c r="K309" i="1" s="1"/>
  <c r="O310" i="1"/>
  <c r="K310" i="1" s="1"/>
  <c r="O311" i="1"/>
  <c r="K311" i="1" s="1"/>
  <c r="O312" i="1"/>
  <c r="K312" i="1" s="1"/>
  <c r="O313" i="1"/>
  <c r="K313" i="1" s="1"/>
  <c r="O314" i="1"/>
  <c r="K314" i="1" s="1"/>
  <c r="O315" i="1"/>
  <c r="K315" i="1" s="1"/>
  <c r="O316" i="1"/>
  <c r="K316" i="1" s="1"/>
  <c r="O317" i="1"/>
  <c r="K317" i="1" s="1"/>
  <c r="O318" i="1"/>
  <c r="K318" i="1" s="1"/>
  <c r="O319" i="1"/>
  <c r="K319" i="1" s="1"/>
  <c r="O320" i="1"/>
  <c r="K320" i="1" s="1"/>
  <c r="O321" i="1"/>
  <c r="K321" i="1" s="1"/>
  <c r="O322" i="1"/>
  <c r="K322" i="1" s="1"/>
  <c r="O323" i="1"/>
  <c r="K323" i="1" s="1"/>
  <c r="O324" i="1"/>
  <c r="K324" i="1" s="1"/>
  <c r="O325" i="1"/>
  <c r="K325" i="1" s="1"/>
  <c r="O326" i="1"/>
  <c r="K326" i="1" s="1"/>
  <c r="O327" i="1"/>
  <c r="K327" i="1" s="1"/>
  <c r="O328" i="1"/>
  <c r="K328" i="1" s="1"/>
  <c r="O329" i="1"/>
  <c r="K329" i="1" s="1"/>
  <c r="O330" i="1"/>
  <c r="K330" i="1" s="1"/>
  <c r="O331" i="1"/>
  <c r="K331" i="1" s="1"/>
  <c r="O332" i="1"/>
  <c r="K332" i="1" s="1"/>
  <c r="O333" i="1"/>
  <c r="K333" i="1" s="1"/>
  <c r="O334" i="1"/>
  <c r="K334" i="1" s="1"/>
  <c r="O335" i="1"/>
  <c r="K335" i="1" s="1"/>
  <c r="O336" i="1"/>
  <c r="K336" i="1" s="1"/>
  <c r="O337" i="1"/>
  <c r="K337" i="1" s="1"/>
  <c r="O338" i="1"/>
  <c r="K338" i="1" s="1"/>
  <c r="O339" i="1"/>
  <c r="K339" i="1" s="1"/>
  <c r="O340" i="1"/>
  <c r="K340" i="1" s="1"/>
  <c r="O341" i="1"/>
  <c r="K341" i="1" s="1"/>
  <c r="O342" i="1"/>
  <c r="K342" i="1" s="1"/>
  <c r="O343" i="1"/>
  <c r="K343" i="1" s="1"/>
  <c r="O344" i="1"/>
  <c r="K344" i="1" s="1"/>
  <c r="O345" i="1"/>
  <c r="K345" i="1" s="1"/>
  <c r="O346" i="1"/>
  <c r="K346" i="1" s="1"/>
  <c r="O347" i="1"/>
  <c r="K347" i="1" s="1"/>
  <c r="O348" i="1"/>
  <c r="K348" i="1" s="1"/>
  <c r="O349" i="1"/>
  <c r="K349" i="1" s="1"/>
  <c r="O350" i="1"/>
  <c r="K350" i="1" s="1"/>
  <c r="O351" i="1"/>
  <c r="K351" i="1" s="1"/>
  <c r="O352" i="1"/>
  <c r="K352" i="1" s="1"/>
  <c r="O353" i="1"/>
  <c r="K353" i="1" s="1"/>
  <c r="O354" i="1"/>
  <c r="K354" i="1" s="1"/>
  <c r="O355" i="1"/>
  <c r="K355" i="1" s="1"/>
  <c r="O356" i="1"/>
  <c r="K356" i="1" s="1"/>
  <c r="O357" i="1"/>
  <c r="K357" i="1" s="1"/>
  <c r="O358" i="1"/>
  <c r="K358" i="1" s="1"/>
  <c r="O359" i="1"/>
  <c r="K359" i="1" s="1"/>
  <c r="O360" i="1"/>
  <c r="K360" i="1" s="1"/>
  <c r="O361" i="1"/>
  <c r="K361" i="1" s="1"/>
  <c r="O362" i="1"/>
  <c r="K362" i="1" s="1"/>
  <c r="O363" i="1"/>
  <c r="K363" i="1" s="1"/>
  <c r="O364" i="1"/>
  <c r="K364" i="1" s="1"/>
  <c r="O365" i="1"/>
  <c r="K365" i="1" s="1"/>
  <c r="O366" i="1"/>
  <c r="K366" i="1" s="1"/>
  <c r="O367" i="1"/>
  <c r="K367" i="1" s="1"/>
  <c r="O368" i="1"/>
  <c r="K368" i="1" s="1"/>
  <c r="O369" i="1"/>
  <c r="K369" i="1" s="1"/>
  <c r="O370" i="1"/>
  <c r="K370" i="1" s="1"/>
  <c r="O371" i="1"/>
  <c r="K371" i="1" s="1"/>
  <c r="O372" i="1"/>
  <c r="K372" i="1" s="1"/>
  <c r="O373" i="1"/>
  <c r="K373" i="1" s="1"/>
  <c r="O374" i="1"/>
  <c r="K374" i="1" s="1"/>
  <c r="O375" i="1"/>
  <c r="K375" i="1" s="1"/>
  <c r="O376" i="1"/>
  <c r="K376" i="1" s="1"/>
  <c r="O377" i="1"/>
  <c r="K377" i="1" s="1"/>
  <c r="O378" i="1"/>
  <c r="K378" i="1" s="1"/>
  <c r="O379" i="1"/>
  <c r="K379" i="1" s="1"/>
  <c r="O380" i="1"/>
  <c r="K380" i="1" s="1"/>
  <c r="O381" i="1"/>
  <c r="K381" i="1" s="1"/>
  <c r="O382" i="1"/>
  <c r="K382" i="1" s="1"/>
  <c r="O383" i="1"/>
  <c r="K383" i="1" s="1"/>
  <c r="O384" i="1"/>
  <c r="K384" i="1" s="1"/>
  <c r="O385" i="1"/>
  <c r="K385" i="1" s="1"/>
  <c r="O386" i="1"/>
  <c r="K386" i="1" s="1"/>
  <c r="O387" i="1"/>
  <c r="K387" i="1" s="1"/>
  <c r="O388" i="1"/>
  <c r="K388" i="1" s="1"/>
  <c r="O389" i="1"/>
  <c r="K389" i="1" s="1"/>
  <c r="O390" i="1"/>
  <c r="K390" i="1" s="1"/>
  <c r="O391" i="1"/>
  <c r="K391" i="1" s="1"/>
  <c r="O392" i="1"/>
  <c r="K392" i="1" s="1"/>
  <c r="O393" i="1"/>
  <c r="K393" i="1" s="1"/>
  <c r="O394" i="1"/>
  <c r="K394" i="1" s="1"/>
  <c r="O395" i="1"/>
  <c r="K395" i="1" s="1"/>
  <c r="O396" i="1"/>
  <c r="K396" i="1" s="1"/>
  <c r="O397" i="1"/>
  <c r="K397" i="1" s="1"/>
  <c r="O398" i="1"/>
  <c r="K398" i="1" s="1"/>
  <c r="O399" i="1"/>
  <c r="K399" i="1" s="1"/>
  <c r="O400" i="1"/>
  <c r="K400" i="1" s="1"/>
  <c r="O401" i="1"/>
  <c r="K401" i="1" s="1"/>
  <c r="O402" i="1"/>
  <c r="K402" i="1" s="1"/>
  <c r="O403" i="1"/>
  <c r="K403" i="1" s="1"/>
  <c r="O404" i="1"/>
  <c r="K404" i="1" s="1"/>
  <c r="O405" i="1"/>
  <c r="K405" i="1" s="1"/>
  <c r="O406" i="1"/>
  <c r="K406" i="1" s="1"/>
  <c r="O407" i="1"/>
  <c r="K407" i="1" s="1"/>
  <c r="O408" i="1"/>
  <c r="K408" i="1" s="1"/>
  <c r="O409" i="1"/>
  <c r="K409" i="1" s="1"/>
  <c r="O410" i="1"/>
  <c r="K410" i="1" s="1"/>
  <c r="O411" i="1"/>
  <c r="K411" i="1" s="1"/>
  <c r="O412" i="1"/>
  <c r="K412" i="1" s="1"/>
  <c r="O413" i="1"/>
  <c r="K413" i="1" s="1"/>
  <c r="O414" i="1"/>
  <c r="K414" i="1" s="1"/>
  <c r="O415" i="1"/>
  <c r="K415" i="1" s="1"/>
  <c r="O416" i="1"/>
  <c r="K416" i="1" s="1"/>
  <c r="O417" i="1"/>
  <c r="K417" i="1" s="1"/>
  <c r="O418" i="1"/>
  <c r="K418" i="1" s="1"/>
  <c r="O419" i="1"/>
  <c r="K419" i="1" s="1"/>
  <c r="O420" i="1"/>
  <c r="K420" i="1" s="1"/>
  <c r="O421" i="1"/>
  <c r="K421" i="1" s="1"/>
  <c r="O422" i="1"/>
  <c r="K422" i="1" s="1"/>
  <c r="O423" i="1"/>
  <c r="K423" i="1" s="1"/>
  <c r="O424" i="1"/>
  <c r="K424" i="1" s="1"/>
  <c r="O425" i="1"/>
  <c r="K425" i="1" s="1"/>
  <c r="O426" i="1"/>
  <c r="K426" i="1" s="1"/>
  <c r="O427" i="1"/>
  <c r="K427" i="1" s="1"/>
  <c r="O428" i="1"/>
  <c r="K428" i="1" s="1"/>
  <c r="O429" i="1"/>
  <c r="K429" i="1" s="1"/>
  <c r="O430" i="1"/>
  <c r="K430" i="1" s="1"/>
  <c r="O431" i="1"/>
  <c r="K431" i="1" s="1"/>
  <c r="O432" i="1"/>
  <c r="K432" i="1" s="1"/>
  <c r="O433" i="1"/>
  <c r="K433" i="1" s="1"/>
  <c r="O434" i="1"/>
  <c r="K434" i="1" s="1"/>
  <c r="O435" i="1"/>
  <c r="K435" i="1" s="1"/>
  <c r="O436" i="1"/>
  <c r="K436" i="1" s="1"/>
  <c r="O437" i="1"/>
  <c r="K437" i="1" s="1"/>
  <c r="O438" i="1"/>
  <c r="K438" i="1" s="1"/>
  <c r="O439" i="1"/>
  <c r="K439" i="1" s="1"/>
  <c r="O440" i="1"/>
  <c r="K440" i="1" s="1"/>
  <c r="O441" i="1"/>
  <c r="K441" i="1" s="1"/>
  <c r="O442" i="1"/>
  <c r="K442" i="1" s="1"/>
  <c r="O443" i="1"/>
  <c r="K443" i="1" s="1"/>
  <c r="O444" i="1"/>
  <c r="K444" i="1" s="1"/>
  <c r="O445" i="1"/>
  <c r="K445" i="1" s="1"/>
  <c r="O446" i="1"/>
  <c r="K446" i="1" s="1"/>
  <c r="O447" i="1"/>
  <c r="K447" i="1" s="1"/>
  <c r="O448" i="1"/>
  <c r="K448" i="1" s="1"/>
  <c r="O449" i="1"/>
  <c r="K449" i="1" s="1"/>
  <c r="O450" i="1"/>
  <c r="K450" i="1" s="1"/>
  <c r="O451" i="1"/>
  <c r="K451" i="1" s="1"/>
  <c r="O452" i="1"/>
  <c r="K452" i="1" s="1"/>
  <c r="O453" i="1"/>
  <c r="K453" i="1" s="1"/>
  <c r="O454" i="1"/>
  <c r="K454" i="1" s="1"/>
  <c r="O455" i="1"/>
  <c r="K455" i="1" s="1"/>
  <c r="O456" i="1"/>
  <c r="K456" i="1" s="1"/>
  <c r="O457" i="1"/>
  <c r="K457" i="1" s="1"/>
  <c r="O458" i="1"/>
  <c r="K458" i="1" s="1"/>
  <c r="O459" i="1"/>
  <c r="K459" i="1" s="1"/>
  <c r="O460" i="1"/>
  <c r="K460" i="1" s="1"/>
  <c r="O461" i="1"/>
  <c r="K461" i="1" s="1"/>
  <c r="O462" i="1"/>
  <c r="K462" i="1" s="1"/>
  <c r="O463" i="1"/>
  <c r="K463" i="1" s="1"/>
  <c r="O464" i="1"/>
  <c r="K464" i="1" s="1"/>
  <c r="O465" i="1"/>
  <c r="K465" i="1" s="1"/>
  <c r="O466" i="1"/>
  <c r="K466" i="1" s="1"/>
  <c r="O467" i="1"/>
  <c r="K467" i="1" s="1"/>
  <c r="O468" i="1"/>
  <c r="K468" i="1" s="1"/>
  <c r="O469" i="1"/>
  <c r="K469" i="1" s="1"/>
  <c r="O470" i="1"/>
  <c r="K470" i="1" s="1"/>
  <c r="O471" i="1"/>
  <c r="K471" i="1" s="1"/>
  <c r="O472" i="1"/>
  <c r="K472" i="1" s="1"/>
  <c r="O473" i="1"/>
  <c r="K473" i="1" s="1"/>
  <c r="O474" i="1"/>
  <c r="K474" i="1" s="1"/>
  <c r="O475" i="1"/>
  <c r="K475" i="1" s="1"/>
  <c r="O476" i="1"/>
  <c r="K476" i="1" s="1"/>
  <c r="O477" i="1"/>
  <c r="K477" i="1" s="1"/>
  <c r="O478" i="1"/>
  <c r="K478" i="1" s="1"/>
  <c r="O479" i="1"/>
  <c r="K479" i="1" s="1"/>
  <c r="O480" i="1"/>
  <c r="K480" i="1" s="1"/>
  <c r="O481" i="1"/>
  <c r="K481" i="1" s="1"/>
  <c r="O482" i="1"/>
  <c r="K482" i="1" s="1"/>
  <c r="O483" i="1"/>
  <c r="K483" i="1" s="1"/>
  <c r="O484" i="1"/>
  <c r="K484" i="1" s="1"/>
  <c r="O485" i="1"/>
  <c r="K485" i="1" s="1"/>
  <c r="O486" i="1"/>
  <c r="K486" i="1" s="1"/>
  <c r="O487" i="1"/>
  <c r="K487" i="1" s="1"/>
  <c r="O488" i="1"/>
  <c r="K488" i="1" s="1"/>
  <c r="O489" i="1"/>
  <c r="K489" i="1" s="1"/>
  <c r="O490" i="1"/>
  <c r="K490" i="1" s="1"/>
  <c r="O491" i="1"/>
  <c r="K491" i="1" s="1"/>
  <c r="O492" i="1"/>
  <c r="K492" i="1" s="1"/>
  <c r="O493" i="1"/>
  <c r="K493" i="1" s="1"/>
  <c r="O494" i="1"/>
  <c r="K494" i="1" s="1"/>
  <c r="O495" i="1"/>
  <c r="K495" i="1" s="1"/>
  <c r="O496" i="1"/>
  <c r="K496" i="1" s="1"/>
  <c r="O497" i="1"/>
  <c r="K497" i="1" s="1"/>
  <c r="O498" i="1"/>
  <c r="K498" i="1" s="1"/>
  <c r="O499" i="1"/>
  <c r="K499" i="1" s="1"/>
  <c r="O500" i="1"/>
  <c r="K500" i="1" s="1"/>
  <c r="O501" i="1"/>
  <c r="K501" i="1" s="1"/>
  <c r="O502" i="1"/>
  <c r="K502" i="1" s="1"/>
  <c r="O503" i="1"/>
  <c r="K503" i="1" s="1"/>
  <c r="O504" i="1"/>
  <c r="K504" i="1" s="1"/>
  <c r="O505" i="1"/>
  <c r="K505" i="1" s="1"/>
  <c r="O506" i="1"/>
  <c r="K506" i="1" s="1"/>
  <c r="O507" i="1"/>
  <c r="K507" i="1" s="1"/>
  <c r="O508" i="1"/>
  <c r="K508" i="1" s="1"/>
  <c r="O509" i="1"/>
  <c r="K509" i="1" s="1"/>
  <c r="O510" i="1"/>
  <c r="K510" i="1" s="1"/>
  <c r="O511" i="1"/>
  <c r="K511" i="1" s="1"/>
  <c r="O512" i="1"/>
  <c r="K512" i="1" s="1"/>
  <c r="O513" i="1"/>
  <c r="K513" i="1" s="1"/>
  <c r="O514" i="1"/>
  <c r="K514" i="1" s="1"/>
  <c r="O515" i="1"/>
  <c r="K515" i="1" s="1"/>
  <c r="O516" i="1"/>
  <c r="K516" i="1" s="1"/>
  <c r="O517" i="1"/>
  <c r="K517" i="1" s="1"/>
  <c r="O518" i="1"/>
  <c r="K518" i="1" s="1"/>
  <c r="O519" i="1"/>
  <c r="K519" i="1" s="1"/>
  <c r="O520" i="1"/>
  <c r="K520" i="1" s="1"/>
  <c r="O521" i="1"/>
  <c r="K521" i="1" s="1"/>
  <c r="O522" i="1"/>
  <c r="K522" i="1" s="1"/>
  <c r="O523" i="1"/>
  <c r="K523" i="1" s="1"/>
  <c r="O524" i="1"/>
  <c r="K524" i="1" s="1"/>
  <c r="O525" i="1"/>
  <c r="K525" i="1" s="1"/>
  <c r="O526" i="1"/>
  <c r="K526" i="1" s="1"/>
  <c r="O527" i="1"/>
  <c r="K527" i="1" s="1"/>
  <c r="O528" i="1"/>
  <c r="K528" i="1" s="1"/>
  <c r="O529" i="1"/>
  <c r="K529" i="1" s="1"/>
  <c r="O530" i="1"/>
  <c r="K530" i="1" s="1"/>
  <c r="O531" i="1"/>
  <c r="K531" i="1" s="1"/>
  <c r="O532" i="1"/>
  <c r="K532" i="1" s="1"/>
  <c r="O533" i="1"/>
  <c r="K533" i="1" s="1"/>
  <c r="O534" i="1"/>
  <c r="K534" i="1" s="1"/>
  <c r="O535" i="1"/>
  <c r="K535" i="1" s="1"/>
  <c r="O536" i="1"/>
  <c r="K536" i="1" s="1"/>
  <c r="O537" i="1"/>
  <c r="K537" i="1" s="1"/>
  <c r="O538" i="1"/>
  <c r="K538" i="1" s="1"/>
  <c r="O539" i="1"/>
  <c r="K539" i="1" s="1"/>
  <c r="O540" i="1"/>
  <c r="K540" i="1" s="1"/>
  <c r="O541" i="1"/>
  <c r="K541" i="1" s="1"/>
  <c r="O542" i="1"/>
  <c r="K542" i="1" s="1"/>
  <c r="O543" i="1"/>
  <c r="K543" i="1" s="1"/>
  <c r="O544" i="1"/>
  <c r="K544" i="1" s="1"/>
  <c r="O545" i="1"/>
  <c r="K545" i="1" s="1"/>
  <c r="O546" i="1"/>
  <c r="K546" i="1" s="1"/>
  <c r="O547" i="1"/>
  <c r="K547" i="1" s="1"/>
  <c r="O548" i="1"/>
  <c r="K548" i="1" s="1"/>
  <c r="O549" i="1"/>
  <c r="K549" i="1" s="1"/>
  <c r="O550" i="1"/>
  <c r="K550" i="1" s="1"/>
  <c r="O551" i="1"/>
  <c r="K551" i="1" s="1"/>
  <c r="O552" i="1"/>
  <c r="K552" i="1" s="1"/>
  <c r="O553" i="1"/>
  <c r="K553" i="1" s="1"/>
  <c r="O554" i="1"/>
  <c r="K554" i="1" s="1"/>
  <c r="O555" i="1"/>
  <c r="K555" i="1" s="1"/>
  <c r="O556" i="1"/>
  <c r="K556" i="1" s="1"/>
  <c r="O557" i="1"/>
  <c r="K557" i="1" s="1"/>
  <c r="O558" i="1"/>
  <c r="K558" i="1" s="1"/>
  <c r="O559" i="1"/>
  <c r="K559" i="1" s="1"/>
  <c r="O560" i="1"/>
  <c r="K560" i="1" s="1"/>
  <c r="O561" i="1"/>
  <c r="K561" i="1" s="1"/>
  <c r="O562" i="1"/>
  <c r="K562" i="1" s="1"/>
  <c r="O563" i="1"/>
  <c r="K563" i="1" s="1"/>
  <c r="O564" i="1"/>
  <c r="K564" i="1" s="1"/>
  <c r="O565" i="1"/>
  <c r="K565" i="1" s="1"/>
  <c r="O566" i="1"/>
  <c r="K566" i="1" s="1"/>
  <c r="O567" i="1"/>
  <c r="K567" i="1" s="1"/>
  <c r="O568" i="1"/>
  <c r="K568" i="1" s="1"/>
  <c r="O569" i="1"/>
  <c r="K569" i="1" s="1"/>
  <c r="O570" i="1"/>
  <c r="K570" i="1" s="1"/>
  <c r="O571" i="1"/>
  <c r="K571" i="1" s="1"/>
  <c r="O572" i="1"/>
  <c r="K572" i="1" s="1"/>
  <c r="O573" i="1"/>
  <c r="K573" i="1" s="1"/>
  <c r="O574" i="1"/>
  <c r="K574" i="1" s="1"/>
  <c r="O575" i="1"/>
  <c r="K575" i="1" s="1"/>
  <c r="O576" i="1"/>
  <c r="O577" i="1"/>
  <c r="K577" i="1" s="1"/>
  <c r="O578" i="1"/>
  <c r="K578" i="1" s="1"/>
  <c r="O579" i="1"/>
  <c r="K579" i="1" s="1"/>
  <c r="O580" i="1"/>
  <c r="K580" i="1" s="1"/>
  <c r="O581" i="1"/>
  <c r="K581" i="1" s="1"/>
  <c r="O582" i="1"/>
  <c r="K582" i="1" s="1"/>
  <c r="O583" i="1"/>
  <c r="K583" i="1" s="1"/>
  <c r="O584" i="1"/>
  <c r="K584" i="1" s="1"/>
  <c r="O585" i="1"/>
  <c r="K585" i="1" s="1"/>
  <c r="O586" i="1"/>
  <c r="K586" i="1" s="1"/>
  <c r="O587" i="1"/>
  <c r="K587" i="1" s="1"/>
  <c r="O588" i="1"/>
  <c r="K588" i="1" s="1"/>
  <c r="O589" i="1"/>
  <c r="K589" i="1" s="1"/>
  <c r="O590" i="1"/>
  <c r="K590" i="1" s="1"/>
  <c r="O591" i="1"/>
  <c r="K591" i="1" s="1"/>
  <c r="O592" i="1"/>
  <c r="K592" i="1" s="1"/>
  <c r="O593" i="1"/>
  <c r="K593" i="1" s="1"/>
  <c r="O594" i="1"/>
  <c r="K594" i="1" s="1"/>
  <c r="O595" i="1"/>
  <c r="K595" i="1" s="1"/>
  <c r="O596" i="1"/>
  <c r="K596" i="1" s="1"/>
  <c r="O597" i="1"/>
  <c r="K597" i="1" s="1"/>
  <c r="O598" i="1"/>
  <c r="K598" i="1" s="1"/>
  <c r="O599" i="1"/>
  <c r="K599" i="1" s="1"/>
  <c r="O600" i="1"/>
  <c r="K600" i="1" s="1"/>
  <c r="O601" i="1"/>
  <c r="K601" i="1" s="1"/>
  <c r="O602" i="1"/>
  <c r="K602" i="1" s="1"/>
  <c r="O603" i="1"/>
  <c r="K603" i="1" s="1"/>
  <c r="O604" i="1"/>
  <c r="K604" i="1" s="1"/>
  <c r="O605" i="1"/>
  <c r="K605" i="1" s="1"/>
  <c r="O606" i="1"/>
  <c r="K606" i="1" s="1"/>
  <c r="O607" i="1"/>
  <c r="K607" i="1" s="1"/>
  <c r="O608" i="1"/>
  <c r="K608" i="1" s="1"/>
  <c r="O609" i="1"/>
  <c r="K609" i="1" s="1"/>
  <c r="O610" i="1"/>
  <c r="K610" i="1" s="1"/>
  <c r="O611" i="1"/>
  <c r="K611" i="1" s="1"/>
  <c r="O612" i="1"/>
  <c r="K612" i="1" s="1"/>
  <c r="O613" i="1"/>
  <c r="K613" i="1" s="1"/>
  <c r="O614" i="1"/>
  <c r="K614" i="1" s="1"/>
  <c r="O615" i="1"/>
  <c r="K615" i="1" s="1"/>
  <c r="O616" i="1"/>
  <c r="K616" i="1" s="1"/>
  <c r="O617" i="1"/>
  <c r="K617" i="1" s="1"/>
  <c r="O618" i="1"/>
  <c r="K618" i="1" s="1"/>
  <c r="O619" i="1"/>
  <c r="K619" i="1" s="1"/>
  <c r="O620" i="1"/>
  <c r="K620" i="1" s="1"/>
  <c r="O621" i="1"/>
  <c r="K621" i="1" s="1"/>
  <c r="O622" i="1"/>
  <c r="K622" i="1" s="1"/>
  <c r="O623" i="1"/>
  <c r="K623" i="1" s="1"/>
  <c r="O624" i="1"/>
  <c r="K624" i="1" s="1"/>
  <c r="O625" i="1"/>
  <c r="K625" i="1" s="1"/>
  <c r="O626" i="1"/>
  <c r="K626" i="1" s="1"/>
  <c r="O627" i="1"/>
  <c r="K627" i="1" s="1"/>
  <c r="O628" i="1"/>
  <c r="K628" i="1" s="1"/>
  <c r="O629" i="1"/>
  <c r="K629" i="1" s="1"/>
  <c r="O630" i="1"/>
  <c r="K630" i="1" s="1"/>
  <c r="O631" i="1"/>
  <c r="K631" i="1" s="1"/>
  <c r="O632" i="1"/>
  <c r="K632" i="1" s="1"/>
  <c r="O633" i="1"/>
  <c r="K633" i="1" s="1"/>
  <c r="O634" i="1"/>
  <c r="K634" i="1" s="1"/>
  <c r="O635" i="1"/>
  <c r="K635" i="1" s="1"/>
  <c r="O636" i="1"/>
  <c r="K636" i="1" s="1"/>
  <c r="O637" i="1"/>
  <c r="K637" i="1" s="1"/>
  <c r="O638" i="1"/>
  <c r="K638" i="1" s="1"/>
  <c r="O639" i="1"/>
  <c r="K639" i="1" s="1"/>
  <c r="O640" i="1"/>
  <c r="K640" i="1" s="1"/>
  <c r="O641" i="1"/>
  <c r="K641" i="1" s="1"/>
  <c r="O642" i="1"/>
  <c r="K642" i="1" s="1"/>
  <c r="O643" i="1"/>
  <c r="K643" i="1" s="1"/>
  <c r="O644" i="1"/>
  <c r="K644" i="1" s="1"/>
  <c r="O645" i="1"/>
  <c r="K645" i="1" s="1"/>
  <c r="O646" i="1"/>
  <c r="K646" i="1" s="1"/>
  <c r="O647" i="1"/>
  <c r="K647" i="1" s="1"/>
  <c r="O648" i="1"/>
  <c r="K648" i="1" s="1"/>
  <c r="O649" i="1"/>
  <c r="K649" i="1" s="1"/>
  <c r="O650" i="1"/>
  <c r="K650" i="1" s="1"/>
  <c r="O651" i="1"/>
  <c r="K651" i="1" s="1"/>
  <c r="O652" i="1"/>
  <c r="K652" i="1" s="1"/>
  <c r="O653" i="1"/>
  <c r="K653" i="1" s="1"/>
  <c r="O654" i="1"/>
  <c r="K654" i="1" s="1"/>
  <c r="O655" i="1"/>
  <c r="K655" i="1" s="1"/>
  <c r="O656" i="1"/>
  <c r="K656" i="1" s="1"/>
  <c r="O657" i="1"/>
  <c r="K657" i="1" s="1"/>
  <c r="O658" i="1"/>
  <c r="K658" i="1" s="1"/>
  <c r="O659" i="1"/>
  <c r="K659" i="1" s="1"/>
  <c r="O660" i="1"/>
  <c r="K660" i="1" s="1"/>
  <c r="O661" i="1"/>
  <c r="K661" i="1" s="1"/>
  <c r="O662" i="1"/>
  <c r="K662" i="1" s="1"/>
  <c r="O663" i="1"/>
  <c r="K663" i="1" s="1"/>
  <c r="O664" i="1"/>
  <c r="K664" i="1" s="1"/>
  <c r="O665" i="1"/>
  <c r="K665" i="1" s="1"/>
  <c r="O666" i="1"/>
  <c r="K666" i="1" s="1"/>
  <c r="O667" i="1"/>
  <c r="K667" i="1" s="1"/>
  <c r="O668" i="1"/>
  <c r="K668" i="1" s="1"/>
  <c r="O669" i="1"/>
  <c r="O670" i="1"/>
  <c r="K670" i="1" s="1"/>
  <c r="O671" i="1"/>
  <c r="K671" i="1" s="1"/>
  <c r="O672" i="1"/>
  <c r="K672" i="1" s="1"/>
  <c r="O673" i="1"/>
  <c r="K673" i="1" s="1"/>
  <c r="O674" i="1"/>
  <c r="K674" i="1" s="1"/>
  <c r="O675" i="1"/>
  <c r="K675" i="1" s="1"/>
  <c r="O676" i="1"/>
  <c r="K676" i="1" s="1"/>
  <c r="O677" i="1"/>
  <c r="K677" i="1" s="1"/>
  <c r="O678" i="1"/>
  <c r="K678" i="1" s="1"/>
  <c r="O679" i="1"/>
  <c r="K679" i="1" s="1"/>
  <c r="O680" i="1"/>
  <c r="K680" i="1" s="1"/>
  <c r="O681" i="1"/>
  <c r="K681" i="1" s="1"/>
  <c r="O682" i="1"/>
  <c r="K682" i="1" s="1"/>
  <c r="O683" i="1"/>
  <c r="K683" i="1" s="1"/>
  <c r="O684" i="1"/>
  <c r="K684" i="1" s="1"/>
  <c r="O685" i="1"/>
  <c r="K685" i="1" s="1"/>
  <c r="O686" i="1"/>
  <c r="K686" i="1" s="1"/>
  <c r="O687" i="1"/>
  <c r="K687" i="1" s="1"/>
  <c r="O688" i="1"/>
  <c r="K688" i="1" s="1"/>
  <c r="O689" i="1"/>
  <c r="K689" i="1" s="1"/>
  <c r="O690" i="1"/>
  <c r="K690" i="1" s="1"/>
  <c r="O691" i="1"/>
  <c r="K691" i="1" s="1"/>
  <c r="O692" i="1"/>
  <c r="K692" i="1" s="1"/>
  <c r="O693" i="1"/>
  <c r="K693" i="1" s="1"/>
  <c r="O694" i="1"/>
  <c r="K694" i="1" s="1"/>
  <c r="O695" i="1"/>
  <c r="K695" i="1" s="1"/>
  <c r="O696" i="1"/>
  <c r="K696" i="1" s="1"/>
  <c r="O697" i="1"/>
  <c r="K697" i="1" s="1"/>
  <c r="O698" i="1"/>
  <c r="K698" i="1" s="1"/>
  <c r="O699" i="1"/>
  <c r="K699" i="1" s="1"/>
  <c r="O700" i="1"/>
  <c r="K700" i="1" s="1"/>
  <c r="O701" i="1"/>
  <c r="K701" i="1" s="1"/>
  <c r="O702" i="1"/>
  <c r="K702" i="1" s="1"/>
  <c r="O703" i="1"/>
  <c r="K703" i="1" s="1"/>
  <c r="O704" i="1"/>
  <c r="K704" i="1" s="1"/>
  <c r="O705" i="1"/>
  <c r="K705" i="1" s="1"/>
  <c r="O706" i="1"/>
  <c r="K706" i="1" s="1"/>
  <c r="O707" i="1"/>
  <c r="K707" i="1" s="1"/>
  <c r="O708" i="1"/>
  <c r="K708" i="1" s="1"/>
  <c r="O709" i="1"/>
  <c r="K709" i="1" s="1"/>
  <c r="O710" i="1"/>
  <c r="K710" i="1" s="1"/>
  <c r="O711" i="1"/>
  <c r="K711" i="1" s="1"/>
  <c r="O712" i="1"/>
  <c r="K712" i="1" s="1"/>
  <c r="O713" i="1"/>
  <c r="K713" i="1" s="1"/>
  <c r="O714" i="1"/>
  <c r="K714" i="1" s="1"/>
  <c r="O715" i="1"/>
  <c r="K715" i="1" s="1"/>
  <c r="O716" i="1"/>
  <c r="K716" i="1" s="1"/>
  <c r="O717" i="1"/>
  <c r="K717" i="1" s="1"/>
  <c r="O718" i="1"/>
  <c r="K718" i="1" s="1"/>
  <c r="O719" i="1"/>
  <c r="K719" i="1" s="1"/>
  <c r="O720" i="1"/>
  <c r="K720" i="1" s="1"/>
  <c r="O721" i="1"/>
  <c r="K721" i="1" s="1"/>
  <c r="O722" i="1"/>
  <c r="K722" i="1" s="1"/>
  <c r="O723" i="1"/>
  <c r="K723" i="1" s="1"/>
  <c r="O724" i="1"/>
  <c r="K724" i="1" s="1"/>
  <c r="O725" i="1"/>
  <c r="K725" i="1" s="1"/>
  <c r="O726" i="1"/>
  <c r="K726" i="1" s="1"/>
  <c r="O727" i="1"/>
  <c r="K727" i="1" s="1"/>
  <c r="O728" i="1"/>
  <c r="K728" i="1" s="1"/>
  <c r="O729" i="1"/>
  <c r="K729" i="1" s="1"/>
  <c r="O730" i="1"/>
  <c r="K730" i="1" s="1"/>
  <c r="O731" i="1"/>
  <c r="K731" i="1" s="1"/>
  <c r="O732" i="1"/>
  <c r="K732" i="1" s="1"/>
  <c r="O733" i="1"/>
  <c r="K733" i="1" s="1"/>
  <c r="O734" i="1"/>
  <c r="K734" i="1" s="1"/>
  <c r="O735" i="1"/>
  <c r="K735" i="1" s="1"/>
  <c r="O736" i="1"/>
  <c r="K736" i="1" s="1"/>
  <c r="O737" i="1"/>
  <c r="K737" i="1" s="1"/>
  <c r="O738" i="1"/>
  <c r="K738" i="1" s="1"/>
  <c r="O739" i="1"/>
  <c r="K739" i="1" s="1"/>
  <c r="O740" i="1"/>
  <c r="K740" i="1" s="1"/>
  <c r="O741" i="1"/>
  <c r="K741" i="1" s="1"/>
  <c r="O742" i="1"/>
  <c r="K742" i="1" s="1"/>
  <c r="O743" i="1"/>
  <c r="K743" i="1" s="1"/>
  <c r="O744" i="1"/>
  <c r="K744" i="1" s="1"/>
  <c r="O745" i="1"/>
  <c r="K745" i="1" s="1"/>
  <c r="O746" i="1"/>
  <c r="K746" i="1" s="1"/>
  <c r="O747" i="1"/>
  <c r="K747" i="1" s="1"/>
  <c r="O748" i="1"/>
  <c r="K748" i="1" s="1"/>
  <c r="O749" i="1"/>
  <c r="K749" i="1" s="1"/>
  <c r="O750" i="1"/>
  <c r="K750" i="1" s="1"/>
  <c r="O751" i="1"/>
  <c r="K751" i="1" s="1"/>
  <c r="O752" i="1"/>
  <c r="K752" i="1" s="1"/>
  <c r="O753" i="1"/>
  <c r="K753" i="1" s="1"/>
  <c r="O754" i="1"/>
  <c r="K754" i="1" s="1"/>
  <c r="O755" i="1"/>
  <c r="K755" i="1" s="1"/>
  <c r="O756" i="1"/>
  <c r="K756" i="1" s="1"/>
  <c r="O757" i="1"/>
  <c r="K757" i="1" s="1"/>
  <c r="O758" i="1"/>
  <c r="K758" i="1" s="1"/>
  <c r="O759" i="1"/>
  <c r="K759" i="1" s="1"/>
  <c r="O760" i="1"/>
  <c r="K760" i="1" s="1"/>
  <c r="O761" i="1"/>
  <c r="K761" i="1" s="1"/>
  <c r="O762" i="1"/>
  <c r="K762" i="1" s="1"/>
  <c r="O763" i="1"/>
  <c r="K763" i="1" s="1"/>
  <c r="O764" i="1"/>
  <c r="K764" i="1" s="1"/>
  <c r="O765" i="1"/>
  <c r="K765" i="1" s="1"/>
  <c r="O766" i="1"/>
  <c r="K766" i="1" s="1"/>
  <c r="O767" i="1"/>
  <c r="K767" i="1" s="1"/>
  <c r="O768" i="1"/>
  <c r="K768" i="1" s="1"/>
  <c r="O770" i="1"/>
  <c r="K770" i="1" s="1"/>
  <c r="O771" i="1"/>
  <c r="K771" i="1" s="1"/>
  <c r="O772" i="1"/>
  <c r="K772" i="1" s="1"/>
  <c r="O773" i="1"/>
  <c r="K773" i="1" s="1"/>
  <c r="O774" i="1"/>
  <c r="K774" i="1" s="1"/>
  <c r="O775" i="1"/>
  <c r="K775" i="1" s="1"/>
  <c r="O776" i="1"/>
  <c r="K776" i="1" s="1"/>
  <c r="O777" i="1"/>
  <c r="K777" i="1" s="1"/>
  <c r="O778" i="1"/>
  <c r="K778" i="1" s="1"/>
  <c r="O779" i="1"/>
  <c r="K779" i="1" s="1"/>
  <c r="O780" i="1"/>
  <c r="K780" i="1" s="1"/>
  <c r="O781" i="1"/>
  <c r="K781" i="1" s="1"/>
  <c r="O782" i="1"/>
  <c r="K782" i="1" s="1"/>
  <c r="O783" i="1"/>
  <c r="K783" i="1" s="1"/>
  <c r="O784" i="1"/>
  <c r="K784" i="1" s="1"/>
  <c r="O785" i="1"/>
  <c r="K785" i="1" s="1"/>
  <c r="O786" i="1"/>
  <c r="K786" i="1" s="1"/>
  <c r="O787" i="1"/>
  <c r="K787" i="1" s="1"/>
  <c r="O788" i="1"/>
  <c r="K788" i="1" s="1"/>
  <c r="O789" i="1"/>
  <c r="K789" i="1" s="1"/>
  <c r="O790" i="1"/>
  <c r="K790" i="1" s="1"/>
  <c r="O791" i="1"/>
  <c r="K791" i="1" s="1"/>
  <c r="O792" i="1"/>
  <c r="K792" i="1" s="1"/>
  <c r="O793" i="1"/>
  <c r="K793" i="1" s="1"/>
  <c r="O794" i="1"/>
  <c r="K794" i="1" s="1"/>
  <c r="O795" i="1"/>
  <c r="K795" i="1" s="1"/>
  <c r="O796" i="1"/>
  <c r="K796" i="1" s="1"/>
  <c r="O797" i="1"/>
  <c r="K797" i="1" s="1"/>
  <c r="O798" i="1"/>
  <c r="K798" i="1" s="1"/>
  <c r="O799" i="1"/>
  <c r="K799" i="1" s="1"/>
  <c r="O800" i="1"/>
  <c r="K800" i="1" s="1"/>
  <c r="O801" i="1"/>
  <c r="K801" i="1" s="1"/>
  <c r="O802" i="1"/>
  <c r="K802" i="1" s="1"/>
  <c r="O803" i="1"/>
  <c r="K803" i="1" s="1"/>
  <c r="O804" i="1"/>
  <c r="K804" i="1" s="1"/>
  <c r="O805" i="1"/>
  <c r="K805" i="1" s="1"/>
  <c r="O806" i="1"/>
  <c r="K806" i="1" s="1"/>
  <c r="O807" i="1"/>
  <c r="K807" i="1" s="1"/>
  <c r="O808" i="1"/>
  <c r="K808" i="1" s="1"/>
  <c r="O809" i="1"/>
  <c r="K809" i="1" s="1"/>
  <c r="O810" i="1"/>
  <c r="K810" i="1" s="1"/>
  <c r="O811" i="1"/>
  <c r="K811" i="1" s="1"/>
  <c r="O812" i="1"/>
  <c r="K812" i="1" s="1"/>
  <c r="O813" i="1"/>
  <c r="K813" i="1" s="1"/>
  <c r="O814" i="1"/>
  <c r="K814" i="1" s="1"/>
  <c r="O815" i="1"/>
  <c r="K815" i="1" s="1"/>
  <c r="O816" i="1"/>
  <c r="K816" i="1" s="1"/>
  <c r="O817" i="1"/>
  <c r="K817" i="1" s="1"/>
  <c r="O818" i="1"/>
  <c r="K818" i="1" s="1"/>
  <c r="O819" i="1"/>
  <c r="K819" i="1" s="1"/>
  <c r="O820" i="1"/>
  <c r="K820" i="1" s="1"/>
  <c r="O821" i="1"/>
  <c r="K821" i="1" s="1"/>
  <c r="O822" i="1"/>
  <c r="K822" i="1" s="1"/>
  <c r="O823" i="1"/>
  <c r="K823" i="1" s="1"/>
  <c r="O824" i="1"/>
  <c r="K824" i="1" s="1"/>
  <c r="O825" i="1"/>
  <c r="K825" i="1" s="1"/>
  <c r="O826" i="1"/>
  <c r="K826" i="1" s="1"/>
  <c r="O827" i="1"/>
  <c r="K827" i="1" s="1"/>
  <c r="O828" i="1"/>
  <c r="K828" i="1" s="1"/>
  <c r="O829" i="1"/>
  <c r="K829" i="1" s="1"/>
  <c r="O830" i="1"/>
  <c r="K830" i="1" s="1"/>
  <c r="O831" i="1"/>
  <c r="K831" i="1" s="1"/>
  <c r="O832" i="1"/>
  <c r="K832" i="1" s="1"/>
  <c r="O833" i="1"/>
  <c r="K833" i="1" s="1"/>
  <c r="O834" i="1"/>
  <c r="K834" i="1" s="1"/>
  <c r="O835" i="1"/>
  <c r="K835" i="1" s="1"/>
  <c r="O836" i="1"/>
  <c r="K836" i="1" s="1"/>
  <c r="O837" i="1"/>
  <c r="K837" i="1" s="1"/>
  <c r="O838" i="1"/>
  <c r="K838" i="1" s="1"/>
  <c r="O839" i="1"/>
  <c r="K839" i="1" s="1"/>
  <c r="O840" i="1"/>
  <c r="K840" i="1" s="1"/>
  <c r="O841" i="1"/>
  <c r="K841" i="1" s="1"/>
  <c r="O842" i="1"/>
  <c r="K842" i="1" s="1"/>
  <c r="O843" i="1"/>
  <c r="K843" i="1" s="1"/>
  <c r="O844" i="1"/>
  <c r="K844" i="1" s="1"/>
  <c r="O845" i="1"/>
  <c r="K845" i="1" s="1"/>
  <c r="O846" i="1"/>
  <c r="K846" i="1" s="1"/>
  <c r="O847" i="1"/>
  <c r="K847" i="1" s="1"/>
  <c r="O848" i="1"/>
  <c r="K848" i="1" s="1"/>
  <c r="O849" i="1"/>
  <c r="K849" i="1" s="1"/>
  <c r="O850" i="1"/>
  <c r="K850" i="1" s="1"/>
  <c r="O851" i="1"/>
  <c r="K851" i="1" s="1"/>
  <c r="O852" i="1"/>
  <c r="K852" i="1" s="1"/>
  <c r="O853" i="1"/>
  <c r="K853" i="1" s="1"/>
  <c r="O854" i="1"/>
  <c r="K854" i="1" s="1"/>
  <c r="O855" i="1"/>
  <c r="K855" i="1" s="1"/>
  <c r="O856" i="1"/>
  <c r="K856" i="1" s="1"/>
  <c r="O857" i="1"/>
  <c r="K857" i="1" s="1"/>
  <c r="O858" i="1"/>
  <c r="K858" i="1" s="1"/>
  <c r="O859" i="1"/>
  <c r="K859" i="1" s="1"/>
  <c r="O860" i="1"/>
  <c r="K860" i="1" s="1"/>
  <c r="O861" i="1"/>
  <c r="K861" i="1" s="1"/>
  <c r="O862" i="1"/>
  <c r="K862" i="1" s="1"/>
  <c r="O863" i="1"/>
  <c r="K863" i="1" s="1"/>
  <c r="O864" i="1"/>
  <c r="K864" i="1" s="1"/>
  <c r="O865" i="1"/>
  <c r="K865" i="1" s="1"/>
  <c r="O866" i="1"/>
  <c r="K866" i="1" s="1"/>
  <c r="O867" i="1"/>
  <c r="K867" i="1" s="1"/>
  <c r="O868" i="1"/>
  <c r="K868" i="1" s="1"/>
  <c r="O869" i="1"/>
  <c r="K869" i="1" s="1"/>
  <c r="O870" i="1"/>
  <c r="K870" i="1" s="1"/>
  <c r="O871" i="1"/>
  <c r="K871" i="1" s="1"/>
  <c r="O872" i="1"/>
  <c r="K872" i="1" s="1"/>
  <c r="O873" i="1"/>
  <c r="K873" i="1" s="1"/>
  <c r="O874" i="1"/>
  <c r="K874" i="1" s="1"/>
  <c r="O875" i="1"/>
  <c r="K875" i="1" s="1"/>
  <c r="O876" i="1"/>
  <c r="K876" i="1" s="1"/>
  <c r="O877" i="1"/>
  <c r="K877" i="1" s="1"/>
  <c r="O878" i="1"/>
  <c r="K878" i="1" s="1"/>
  <c r="O879" i="1"/>
  <c r="K879" i="1" s="1"/>
  <c r="O880" i="1"/>
  <c r="K880" i="1" s="1"/>
  <c r="O881" i="1"/>
  <c r="K881" i="1" s="1"/>
  <c r="O882" i="1"/>
  <c r="K882" i="1" s="1"/>
  <c r="O883" i="1"/>
  <c r="K883" i="1" s="1"/>
  <c r="O884" i="1"/>
  <c r="K884" i="1" s="1"/>
  <c r="O885" i="1"/>
  <c r="K885" i="1" s="1"/>
  <c r="O886" i="1"/>
  <c r="K886" i="1" s="1"/>
  <c r="O887" i="1"/>
  <c r="K887" i="1" s="1"/>
  <c r="O888" i="1"/>
  <c r="K888" i="1" s="1"/>
  <c r="O889" i="1"/>
  <c r="K889" i="1" s="1"/>
  <c r="O890" i="1"/>
  <c r="K890" i="1" s="1"/>
  <c r="O891" i="1"/>
  <c r="K891" i="1" s="1"/>
  <c r="O892" i="1"/>
  <c r="K892" i="1" s="1"/>
  <c r="O894" i="1"/>
  <c r="K894" i="1" s="1"/>
  <c r="O895" i="1"/>
  <c r="K895" i="1" s="1"/>
  <c r="O896" i="1"/>
  <c r="K896" i="1" s="1"/>
  <c r="O897" i="1"/>
  <c r="K897" i="1" s="1"/>
  <c r="O898" i="1"/>
  <c r="K898" i="1" s="1"/>
  <c r="O899" i="1"/>
  <c r="K899" i="1" s="1"/>
  <c r="O900" i="1"/>
  <c r="K900" i="1" s="1"/>
  <c r="O901" i="1"/>
  <c r="K901" i="1" s="1"/>
  <c r="O902" i="1"/>
  <c r="K902" i="1" s="1"/>
  <c r="O903" i="1"/>
  <c r="K903" i="1" s="1"/>
  <c r="O904" i="1"/>
  <c r="K904" i="1" s="1"/>
  <c r="O905" i="1"/>
  <c r="K905" i="1" s="1"/>
  <c r="O906" i="1"/>
  <c r="K906" i="1" s="1"/>
  <c r="O907" i="1"/>
  <c r="K907" i="1" s="1"/>
  <c r="O908" i="1"/>
  <c r="K908" i="1" s="1"/>
  <c r="O909" i="1"/>
  <c r="K909" i="1" s="1"/>
  <c r="O910" i="1"/>
  <c r="K910" i="1" s="1"/>
  <c r="O911" i="1"/>
  <c r="K911" i="1" s="1"/>
  <c r="O912" i="1"/>
  <c r="K912" i="1" s="1"/>
  <c r="O913" i="1"/>
  <c r="K913" i="1" s="1"/>
  <c r="O914" i="1"/>
  <c r="K914" i="1" s="1"/>
  <c r="O915" i="1"/>
  <c r="K915" i="1" s="1"/>
  <c r="O916" i="1"/>
  <c r="K916" i="1" s="1"/>
  <c r="O917" i="1"/>
  <c r="K917" i="1" s="1"/>
  <c r="O918" i="1"/>
  <c r="K918" i="1" s="1"/>
  <c r="O919" i="1"/>
  <c r="K919" i="1" s="1"/>
  <c r="O920" i="1"/>
  <c r="K920" i="1" s="1"/>
  <c r="O921" i="1"/>
  <c r="K921" i="1" s="1"/>
  <c r="O922" i="1"/>
  <c r="K922" i="1" s="1"/>
  <c r="O923" i="1"/>
  <c r="K923" i="1" s="1"/>
  <c r="O924" i="1"/>
  <c r="K924" i="1" s="1"/>
  <c r="O925" i="1"/>
  <c r="K925" i="1" s="1"/>
  <c r="O926" i="1"/>
  <c r="K926" i="1" s="1"/>
  <c r="O927" i="1"/>
  <c r="O928" i="1"/>
  <c r="K928" i="1" s="1"/>
  <c r="O929" i="1"/>
  <c r="K929" i="1" s="1"/>
  <c r="O930" i="1"/>
  <c r="K930" i="1" s="1"/>
  <c r="O931" i="1"/>
  <c r="K931" i="1" s="1"/>
  <c r="O932" i="1"/>
  <c r="K932" i="1" s="1"/>
  <c r="O933" i="1"/>
  <c r="K933" i="1" s="1"/>
  <c r="O934" i="1"/>
  <c r="K934" i="1" s="1"/>
  <c r="O935" i="1"/>
  <c r="K935" i="1" s="1"/>
  <c r="O936" i="1"/>
  <c r="K936" i="1" s="1"/>
  <c r="O937" i="1"/>
  <c r="K937" i="1" s="1"/>
  <c r="O938" i="1"/>
  <c r="K938" i="1" s="1"/>
  <c r="O939" i="1"/>
  <c r="K939" i="1" s="1"/>
  <c r="O940" i="1"/>
  <c r="K940" i="1" s="1"/>
  <c r="O941" i="1"/>
  <c r="K941" i="1" s="1"/>
  <c r="O942" i="1"/>
  <c r="K942" i="1" s="1"/>
  <c r="O943" i="1"/>
  <c r="K943" i="1" s="1"/>
  <c r="O944" i="1"/>
  <c r="K944" i="1" s="1"/>
  <c r="O945" i="1"/>
  <c r="K945" i="1" s="1"/>
  <c r="O946" i="1"/>
  <c r="K946" i="1" s="1"/>
  <c r="O947" i="1"/>
  <c r="K947" i="1" s="1"/>
  <c r="O948" i="1"/>
  <c r="K948" i="1" s="1"/>
  <c r="O949" i="1"/>
  <c r="K949" i="1" s="1"/>
  <c r="O950" i="1"/>
  <c r="K950" i="1" s="1"/>
  <c r="O951" i="1"/>
  <c r="K951" i="1" s="1"/>
  <c r="O952" i="1"/>
  <c r="K952" i="1" s="1"/>
  <c r="O953" i="1"/>
  <c r="K953" i="1" s="1"/>
  <c r="O954" i="1"/>
  <c r="K954" i="1" s="1"/>
  <c r="O955" i="1"/>
  <c r="K955" i="1" s="1"/>
  <c r="O956" i="1"/>
  <c r="K956" i="1" s="1"/>
  <c r="O957" i="1"/>
  <c r="K957" i="1" s="1"/>
  <c r="O958" i="1"/>
  <c r="K958" i="1" s="1"/>
  <c r="O959" i="1"/>
  <c r="K959" i="1" s="1"/>
  <c r="O960" i="1"/>
  <c r="K960" i="1" s="1"/>
  <c r="O961" i="1"/>
  <c r="K961" i="1" s="1"/>
  <c r="O962" i="1"/>
  <c r="K962" i="1" s="1"/>
  <c r="O963" i="1"/>
  <c r="K963" i="1" s="1"/>
  <c r="O964" i="1"/>
  <c r="K964" i="1" s="1"/>
  <c r="O965" i="1"/>
  <c r="K965" i="1" s="1"/>
  <c r="O966" i="1"/>
  <c r="K966" i="1" s="1"/>
  <c r="O967" i="1"/>
  <c r="K967" i="1" s="1"/>
  <c r="O968" i="1"/>
  <c r="K968" i="1" s="1"/>
  <c r="O969" i="1"/>
  <c r="K969" i="1" s="1"/>
  <c r="O970" i="1"/>
  <c r="K970" i="1" s="1"/>
  <c r="O971" i="1"/>
  <c r="K971" i="1" s="1"/>
  <c r="O972" i="1"/>
  <c r="K972" i="1" s="1"/>
  <c r="O973" i="1"/>
  <c r="K973" i="1" s="1"/>
  <c r="O974" i="1"/>
  <c r="K974" i="1" s="1"/>
  <c r="O975" i="1"/>
  <c r="K975" i="1" s="1"/>
  <c r="O976" i="1"/>
  <c r="K976" i="1" s="1"/>
  <c r="O977" i="1"/>
  <c r="K977" i="1" s="1"/>
  <c r="O978" i="1"/>
  <c r="K978" i="1" s="1"/>
  <c r="O979" i="1"/>
  <c r="K979" i="1" s="1"/>
  <c r="O980" i="1"/>
  <c r="K980" i="1" s="1"/>
  <c r="O981" i="1"/>
  <c r="K981" i="1" s="1"/>
  <c r="O982" i="1"/>
  <c r="K982" i="1" s="1"/>
  <c r="O983" i="1"/>
  <c r="K983" i="1" s="1"/>
  <c r="O984" i="1"/>
  <c r="K984" i="1" s="1"/>
  <c r="O985" i="1"/>
  <c r="K985" i="1" s="1"/>
  <c r="O986" i="1"/>
  <c r="K986" i="1" s="1"/>
  <c r="O987" i="1"/>
  <c r="K987" i="1" s="1"/>
  <c r="O988" i="1"/>
  <c r="K988" i="1" s="1"/>
  <c r="O989" i="1"/>
  <c r="K989" i="1" s="1"/>
  <c r="O990" i="1"/>
  <c r="K990" i="1" s="1"/>
  <c r="O991" i="1"/>
  <c r="K991" i="1" s="1"/>
  <c r="O992" i="1"/>
  <c r="K992" i="1" s="1"/>
  <c r="O993" i="1"/>
  <c r="K993" i="1" s="1"/>
  <c r="O994" i="1"/>
  <c r="K994" i="1" s="1"/>
  <c r="O995" i="1"/>
  <c r="K995" i="1" s="1"/>
  <c r="O996" i="1"/>
  <c r="K996" i="1" s="1"/>
  <c r="O997" i="1"/>
  <c r="K997" i="1" s="1"/>
  <c r="O998" i="1"/>
  <c r="K998" i="1" s="1"/>
  <c r="O999" i="1"/>
  <c r="K999" i="1" s="1"/>
  <c r="O1000" i="1"/>
  <c r="K1000" i="1" s="1"/>
  <c r="O1001" i="1"/>
  <c r="K1001" i="1" s="1"/>
  <c r="O1002" i="1"/>
  <c r="K1002" i="1" s="1"/>
  <c r="O1003" i="1"/>
  <c r="K1003" i="1" s="1"/>
  <c r="O1004" i="1"/>
  <c r="K1004" i="1" s="1"/>
  <c r="O1005" i="1"/>
  <c r="K1005" i="1" s="1"/>
  <c r="O1006" i="1"/>
  <c r="K1006" i="1" s="1"/>
  <c r="O1007" i="1"/>
  <c r="K1007" i="1" s="1"/>
  <c r="O1008" i="1"/>
  <c r="K1008" i="1" s="1"/>
  <c r="O1009" i="1"/>
  <c r="K1009" i="1" s="1"/>
  <c r="O1010" i="1"/>
  <c r="K1010" i="1" s="1"/>
  <c r="O1011" i="1"/>
  <c r="O1012" i="1"/>
  <c r="K1012" i="1" s="1"/>
  <c r="O1013" i="1"/>
  <c r="K1013" i="1" s="1"/>
  <c r="O1014" i="1"/>
  <c r="K1014" i="1" s="1"/>
  <c r="O1015" i="1"/>
  <c r="K1015" i="1" s="1"/>
  <c r="O1016" i="1"/>
  <c r="K1016" i="1" s="1"/>
  <c r="O1017" i="1"/>
  <c r="K1017" i="1" s="1"/>
  <c r="O1018" i="1"/>
  <c r="K1018" i="1" s="1"/>
  <c r="O1019" i="1"/>
  <c r="K1019" i="1" s="1"/>
  <c r="O1020" i="1"/>
  <c r="K1020" i="1" s="1"/>
  <c r="O1021" i="1"/>
  <c r="K1021" i="1" s="1"/>
  <c r="O1022" i="1"/>
  <c r="K1022" i="1" s="1"/>
  <c r="O1023" i="1"/>
  <c r="K1023" i="1" s="1"/>
  <c r="O1024" i="1"/>
  <c r="K1024" i="1" s="1"/>
  <c r="O1025" i="1"/>
  <c r="K1025" i="1" s="1"/>
  <c r="O1026" i="1"/>
  <c r="K1026" i="1" s="1"/>
  <c r="O1027" i="1"/>
  <c r="K1027" i="1" s="1"/>
  <c r="O1028" i="1"/>
  <c r="K1028" i="1" s="1"/>
  <c r="O1029" i="1"/>
  <c r="K1029" i="1" s="1"/>
  <c r="O1030" i="1"/>
  <c r="K1030" i="1" s="1"/>
  <c r="O1031" i="1"/>
  <c r="K1031" i="1" s="1"/>
  <c r="O1032" i="1"/>
  <c r="K1032" i="1" s="1"/>
  <c r="O1033" i="1"/>
  <c r="K1033" i="1" s="1"/>
  <c r="O1034" i="1"/>
  <c r="K1034" i="1" s="1"/>
  <c r="O1035" i="1"/>
  <c r="K1035" i="1" s="1"/>
  <c r="O1036" i="1"/>
  <c r="K1036" i="1" s="1"/>
  <c r="O1037" i="1"/>
  <c r="K1037" i="1" s="1"/>
  <c r="O1038" i="1"/>
  <c r="K1038" i="1" s="1"/>
  <c r="O1039" i="1"/>
  <c r="K1039" i="1" s="1"/>
  <c r="O1040" i="1"/>
  <c r="K1040" i="1" s="1"/>
  <c r="O1041" i="1"/>
  <c r="K1041" i="1" s="1"/>
  <c r="O1042" i="1"/>
  <c r="K1042" i="1" s="1"/>
  <c r="O1043" i="1"/>
  <c r="K1043" i="1" s="1"/>
  <c r="O1044" i="1"/>
  <c r="K1044" i="1" s="1"/>
  <c r="O1045" i="1"/>
  <c r="K1045" i="1" s="1"/>
  <c r="O1046" i="1"/>
  <c r="K1046" i="1" s="1"/>
  <c r="O1047" i="1"/>
  <c r="K1047" i="1" s="1"/>
  <c r="O1048" i="1"/>
  <c r="K1048" i="1" s="1"/>
  <c r="O1049" i="1"/>
  <c r="K1049" i="1" s="1"/>
  <c r="O1050" i="1"/>
  <c r="K1050" i="1" s="1"/>
  <c r="O1051" i="1"/>
  <c r="K1051" i="1" s="1"/>
  <c r="O1052" i="1"/>
  <c r="K1052" i="1" s="1"/>
  <c r="O1053" i="1"/>
  <c r="K1053" i="1" s="1"/>
  <c r="O1054" i="1"/>
  <c r="K1054" i="1" s="1"/>
  <c r="O1055" i="1"/>
  <c r="K1055" i="1" s="1"/>
  <c r="O1056" i="1"/>
  <c r="K1056" i="1" s="1"/>
  <c r="O1057" i="1"/>
  <c r="K1057" i="1" s="1"/>
  <c r="O1058" i="1"/>
  <c r="K1058" i="1" s="1"/>
  <c r="O1059" i="1"/>
  <c r="K1059" i="1" s="1"/>
  <c r="O1060" i="1"/>
  <c r="K1060" i="1" s="1"/>
  <c r="O1061" i="1"/>
  <c r="K1061" i="1" s="1"/>
  <c r="O1062" i="1"/>
  <c r="K1062" i="1" s="1"/>
  <c r="O1063" i="1"/>
  <c r="K1063" i="1" s="1"/>
  <c r="O1064" i="1"/>
  <c r="K1064" i="1" s="1"/>
  <c r="O1065" i="1"/>
  <c r="K1065" i="1" s="1"/>
  <c r="O1066" i="1"/>
  <c r="K1066" i="1" s="1"/>
  <c r="O1067" i="1"/>
  <c r="K1067" i="1" s="1"/>
  <c r="O1068" i="1"/>
  <c r="K1068" i="1" s="1"/>
  <c r="O1069" i="1"/>
  <c r="K1069" i="1" s="1"/>
  <c r="O1070" i="1"/>
  <c r="K1070" i="1" s="1"/>
  <c r="O1071" i="1"/>
  <c r="K1071" i="1" s="1"/>
  <c r="O1072" i="1"/>
  <c r="K1072" i="1" s="1"/>
  <c r="O1073" i="1"/>
  <c r="K1073" i="1" s="1"/>
  <c r="O1074" i="1"/>
  <c r="K1074" i="1" s="1"/>
  <c r="O1075" i="1"/>
  <c r="K1075" i="1" s="1"/>
  <c r="O1076" i="1"/>
  <c r="K1076" i="1" s="1"/>
  <c r="O1077" i="1"/>
  <c r="K1077" i="1" s="1"/>
  <c r="O1078" i="1"/>
  <c r="K1078" i="1" s="1"/>
  <c r="O1079" i="1"/>
  <c r="K1079" i="1" s="1"/>
  <c r="O1080" i="1"/>
  <c r="K1080" i="1" s="1"/>
  <c r="O1081" i="1"/>
  <c r="K1081" i="1" s="1"/>
  <c r="O1082" i="1"/>
  <c r="K1082" i="1" s="1"/>
  <c r="O1083" i="1"/>
  <c r="K1083" i="1" s="1"/>
  <c r="O1084" i="1"/>
  <c r="K1084" i="1" s="1"/>
  <c r="O1085" i="1"/>
  <c r="K1085" i="1" s="1"/>
  <c r="O1086" i="1"/>
  <c r="K1086" i="1" s="1"/>
  <c r="O1087" i="1"/>
  <c r="K1087" i="1" s="1"/>
  <c r="O1088" i="1"/>
  <c r="K1088" i="1" s="1"/>
  <c r="O1089" i="1"/>
  <c r="K1089" i="1" s="1"/>
  <c r="O1090" i="1"/>
  <c r="K1090" i="1" s="1"/>
  <c r="O1091" i="1"/>
  <c r="K1091" i="1" s="1"/>
  <c r="O1092" i="1"/>
  <c r="K1092" i="1" s="1"/>
  <c r="O1093" i="1"/>
  <c r="K1093" i="1" s="1"/>
  <c r="O1094" i="1"/>
  <c r="K1094" i="1" s="1"/>
  <c r="O1095" i="1"/>
  <c r="K1095" i="1" s="1"/>
  <c r="O1096" i="1"/>
  <c r="K1096" i="1" s="1"/>
  <c r="O1097" i="1"/>
  <c r="K1097" i="1" s="1"/>
  <c r="O1098" i="1"/>
  <c r="K1098" i="1" s="1"/>
  <c r="O1099" i="1"/>
  <c r="K1099" i="1" s="1"/>
  <c r="O1100" i="1"/>
  <c r="K1100" i="1" s="1"/>
  <c r="O1101" i="1"/>
  <c r="K1101" i="1" s="1"/>
  <c r="O1102" i="1"/>
  <c r="K1102" i="1" s="1"/>
  <c r="O1103" i="1"/>
  <c r="K1103" i="1" s="1"/>
  <c r="O1104" i="1"/>
  <c r="K1104" i="1" s="1"/>
  <c r="O1105" i="1"/>
  <c r="K1105" i="1" s="1"/>
  <c r="O1106" i="1"/>
  <c r="K1106" i="1" s="1"/>
  <c r="O1107" i="1"/>
  <c r="K1107" i="1" s="1"/>
  <c r="O1108" i="1"/>
  <c r="K1108" i="1" s="1"/>
  <c r="O1109" i="1"/>
  <c r="K1109" i="1" s="1"/>
  <c r="O1110" i="1"/>
  <c r="K1110" i="1" s="1"/>
  <c r="O1111" i="1"/>
  <c r="K1111" i="1" s="1"/>
  <c r="O1112" i="1"/>
  <c r="K1112" i="1" s="1"/>
  <c r="O1113" i="1"/>
  <c r="K1113" i="1" s="1"/>
  <c r="O1114" i="1"/>
  <c r="K1114" i="1" s="1"/>
  <c r="O1115" i="1"/>
  <c r="K1115" i="1" s="1"/>
  <c r="O1116" i="1"/>
  <c r="K1116" i="1" s="1"/>
  <c r="O1117" i="1"/>
  <c r="K1117" i="1" s="1"/>
  <c r="O1118" i="1"/>
  <c r="K1118" i="1" s="1"/>
  <c r="O1119" i="1"/>
  <c r="K1119" i="1" s="1"/>
  <c r="O1120" i="1"/>
  <c r="K1120" i="1" s="1"/>
  <c r="O1121" i="1"/>
  <c r="K1121" i="1" s="1"/>
  <c r="O1122" i="1"/>
  <c r="K1122" i="1" s="1"/>
  <c r="O1123" i="1"/>
  <c r="K1123" i="1" s="1"/>
  <c r="O1124" i="1"/>
  <c r="K1124" i="1" s="1"/>
  <c r="O1125" i="1"/>
  <c r="K1125" i="1" s="1"/>
  <c r="O1126" i="1"/>
  <c r="K1126" i="1" s="1"/>
  <c r="O1127" i="1"/>
  <c r="K1127" i="1" s="1"/>
  <c r="O1128" i="1"/>
  <c r="K1128" i="1" s="1"/>
  <c r="O1129" i="1"/>
  <c r="K1129" i="1" s="1"/>
  <c r="O1130" i="1"/>
  <c r="K1130" i="1" s="1"/>
  <c r="O1131" i="1"/>
  <c r="K1131" i="1" s="1"/>
  <c r="O1132" i="1"/>
  <c r="K1132" i="1" s="1"/>
  <c r="O1133" i="1"/>
  <c r="K1133" i="1" s="1"/>
  <c r="O1134" i="1"/>
  <c r="K1134" i="1" s="1"/>
  <c r="O1135" i="1"/>
  <c r="K1135" i="1" s="1"/>
  <c r="O1136" i="1"/>
  <c r="K1136" i="1" s="1"/>
  <c r="O1137" i="1"/>
  <c r="K1137" i="1" s="1"/>
  <c r="O1138" i="1"/>
  <c r="K1138" i="1" s="1"/>
  <c r="O1139" i="1"/>
  <c r="K1139" i="1" s="1"/>
  <c r="O1140" i="1"/>
  <c r="K1140" i="1" s="1"/>
  <c r="O1141" i="1"/>
  <c r="K1141" i="1" s="1"/>
  <c r="O1142" i="1"/>
  <c r="K1142" i="1" s="1"/>
  <c r="O1143" i="1"/>
  <c r="K1143" i="1" s="1"/>
  <c r="O1144" i="1"/>
  <c r="K1144" i="1" s="1"/>
  <c r="O1145" i="1"/>
  <c r="K1145" i="1" s="1"/>
  <c r="O1146" i="1"/>
  <c r="K1146" i="1" s="1"/>
  <c r="O1147" i="1"/>
  <c r="K1147" i="1" s="1"/>
  <c r="O1148" i="1"/>
  <c r="K1148" i="1" s="1"/>
  <c r="O1149" i="1"/>
  <c r="K1149" i="1" s="1"/>
  <c r="O1150" i="1"/>
  <c r="K1150" i="1" s="1"/>
  <c r="O1151" i="1"/>
  <c r="K1151" i="1" s="1"/>
  <c r="O1152" i="1"/>
  <c r="K1152" i="1" s="1"/>
  <c r="O1153" i="1"/>
  <c r="K1153" i="1" s="1"/>
  <c r="O1154" i="1"/>
  <c r="K1154" i="1" s="1"/>
  <c r="O1155" i="1"/>
  <c r="K1155" i="1" s="1"/>
  <c r="O1156" i="1"/>
  <c r="K1156" i="1" s="1"/>
  <c r="O1157" i="1"/>
  <c r="K1157" i="1" s="1"/>
  <c r="O1158" i="1"/>
  <c r="K1158" i="1" s="1"/>
  <c r="O1159" i="1"/>
  <c r="K1159" i="1" s="1"/>
  <c r="O1160" i="1"/>
  <c r="K1160" i="1" s="1"/>
  <c r="O1161" i="1"/>
  <c r="K1161" i="1" s="1"/>
  <c r="O1162" i="1"/>
  <c r="K1162" i="1" s="1"/>
  <c r="O1163" i="1"/>
  <c r="K1163" i="1" s="1"/>
  <c r="O1164" i="1"/>
  <c r="K1164" i="1" s="1"/>
  <c r="O1165" i="1"/>
  <c r="K1165" i="1" s="1"/>
  <c r="O1166" i="1"/>
  <c r="K1166" i="1" s="1"/>
  <c r="O1167" i="1"/>
  <c r="K1167" i="1" s="1"/>
  <c r="O1168" i="1"/>
  <c r="K1168" i="1" s="1"/>
  <c r="O1169" i="1"/>
  <c r="K1169" i="1" s="1"/>
  <c r="O1170" i="1"/>
  <c r="K1170" i="1" s="1"/>
  <c r="O1171" i="1"/>
  <c r="K1171" i="1" s="1"/>
  <c r="O1172" i="1"/>
  <c r="K1172" i="1" s="1"/>
  <c r="O1173" i="1"/>
  <c r="K1173" i="1" s="1"/>
  <c r="O1174" i="1"/>
  <c r="K1174" i="1" s="1"/>
  <c r="O1175" i="1"/>
  <c r="K1175" i="1" s="1"/>
  <c r="O1176" i="1"/>
  <c r="K1176" i="1" s="1"/>
  <c r="O1177" i="1"/>
  <c r="K1177" i="1" s="1"/>
  <c r="O1178" i="1"/>
  <c r="K1178" i="1" s="1"/>
  <c r="O1179" i="1"/>
  <c r="K1179" i="1" s="1"/>
  <c r="O1180" i="1"/>
  <c r="K1180" i="1" s="1"/>
  <c r="O1181" i="1"/>
  <c r="K1181" i="1" s="1"/>
  <c r="O1182" i="1"/>
  <c r="K1182" i="1" s="1"/>
  <c r="O1183" i="1"/>
  <c r="K1183" i="1" s="1"/>
  <c r="O1184" i="1"/>
  <c r="K1184" i="1" s="1"/>
  <c r="O1185" i="1"/>
  <c r="K1185" i="1" s="1"/>
  <c r="O1186" i="1"/>
  <c r="K1186" i="1" s="1"/>
  <c r="O1187" i="1"/>
  <c r="K1187" i="1" s="1"/>
  <c r="O1188" i="1"/>
  <c r="K1188" i="1" s="1"/>
  <c r="O1189" i="1"/>
  <c r="K1189" i="1" s="1"/>
  <c r="O1190" i="1"/>
  <c r="K1190" i="1" s="1"/>
  <c r="O1191" i="1"/>
  <c r="K1191" i="1" s="1"/>
  <c r="O1192" i="1"/>
  <c r="K1192" i="1" s="1"/>
  <c r="O1193" i="1"/>
  <c r="K1193" i="1" s="1"/>
  <c r="O1194" i="1"/>
  <c r="K1194" i="1" s="1"/>
  <c r="O1195" i="1"/>
  <c r="K1195" i="1" s="1"/>
  <c r="O1196" i="1"/>
  <c r="K1196" i="1" s="1"/>
  <c r="O1197" i="1"/>
  <c r="K1197" i="1" s="1"/>
  <c r="O1198" i="1"/>
  <c r="K1198" i="1" s="1"/>
  <c r="O1199" i="1"/>
  <c r="K1199" i="1" s="1"/>
  <c r="O1200" i="1"/>
  <c r="K1200" i="1" s="1"/>
  <c r="O1201" i="1"/>
  <c r="K1201" i="1" s="1"/>
  <c r="O1202" i="1"/>
  <c r="K1202" i="1" s="1"/>
  <c r="O1203" i="1"/>
  <c r="K1203" i="1" s="1"/>
  <c r="O1204" i="1"/>
  <c r="K1204" i="1" s="1"/>
  <c r="O1205" i="1"/>
  <c r="K1205" i="1" s="1"/>
  <c r="O1206" i="1"/>
  <c r="K1206" i="1" s="1"/>
  <c r="O1207" i="1"/>
  <c r="K1207" i="1" s="1"/>
  <c r="O1208" i="1"/>
  <c r="K1208" i="1" s="1"/>
  <c r="O1209" i="1"/>
  <c r="K1209" i="1" s="1"/>
  <c r="O1210" i="1"/>
  <c r="K1210" i="1" s="1"/>
  <c r="O1211" i="1"/>
  <c r="K1211" i="1" s="1"/>
  <c r="O1212" i="1"/>
  <c r="K1212" i="1" s="1"/>
  <c r="O1213" i="1"/>
  <c r="K1213" i="1" s="1"/>
  <c r="O1214" i="1"/>
  <c r="K1214" i="1" s="1"/>
  <c r="O1215" i="1"/>
  <c r="K1215" i="1" s="1"/>
  <c r="O1216" i="1"/>
  <c r="K1216" i="1" s="1"/>
  <c r="O1217" i="1"/>
  <c r="K1217" i="1" s="1"/>
  <c r="O1218" i="1"/>
  <c r="K1218" i="1" s="1"/>
  <c r="O1219" i="1"/>
  <c r="K1219" i="1" s="1"/>
  <c r="O1220" i="1"/>
  <c r="K1220" i="1" s="1"/>
  <c r="O1221" i="1"/>
  <c r="K1221" i="1" s="1"/>
  <c r="O1222" i="1"/>
  <c r="K1222" i="1" s="1"/>
  <c r="O1223" i="1"/>
  <c r="K1223" i="1" s="1"/>
  <c r="O1224" i="1"/>
  <c r="K1224" i="1" s="1"/>
  <c r="O1225" i="1"/>
  <c r="K1225" i="1" s="1"/>
  <c r="O1226" i="1"/>
  <c r="O1227" i="1"/>
  <c r="K1227" i="1" s="1"/>
  <c r="O1228" i="1"/>
  <c r="K1228" i="1" s="1"/>
  <c r="O1229" i="1"/>
  <c r="K1229" i="1" s="1"/>
  <c r="O1230" i="1"/>
  <c r="K1230" i="1" s="1"/>
  <c r="O1231" i="1"/>
  <c r="K1231" i="1" s="1"/>
  <c r="O1232" i="1"/>
  <c r="K1232" i="1" s="1"/>
  <c r="O1233" i="1"/>
  <c r="K1233" i="1" s="1"/>
  <c r="O1234" i="1"/>
  <c r="K1234" i="1" s="1"/>
  <c r="O1235" i="1"/>
  <c r="O1236" i="1"/>
  <c r="K1236" i="1" s="1"/>
  <c r="O1237" i="1"/>
  <c r="K1237" i="1" s="1"/>
  <c r="O1238" i="1"/>
  <c r="K1238" i="1" s="1"/>
  <c r="O1239" i="1"/>
  <c r="K1239" i="1" s="1"/>
  <c r="O1240" i="1"/>
  <c r="K1240" i="1" s="1"/>
  <c r="O1241" i="1"/>
  <c r="K1241" i="1" s="1"/>
  <c r="A227" i="1" l="1"/>
  <c r="A305" i="1"/>
  <c r="A932" i="1"/>
  <c r="A1108" i="1"/>
  <c r="A1119" i="1"/>
  <c r="A1123" i="1"/>
  <c r="A1151" i="1"/>
  <c r="A1176" i="1"/>
  <c r="A4" i="1"/>
  <c r="A1177" i="1" l="1"/>
  <c r="A1152" i="1"/>
  <c r="A1124" i="1"/>
  <c r="A1120" i="1"/>
  <c r="A1109" i="1"/>
  <c r="A933" i="1"/>
  <c r="A306" i="1"/>
  <c r="A228" i="1"/>
  <c r="A5" i="1"/>
  <c r="A6" i="1" s="1"/>
  <c r="K5" i="1"/>
  <c r="K6" i="1"/>
  <c r="K4" i="1"/>
  <c r="A1178" i="1" l="1"/>
  <c r="A1153" i="1"/>
  <c r="A1125" i="1"/>
  <c r="A1110" i="1"/>
  <c r="A934" i="1"/>
  <c r="A307" i="1"/>
  <c r="A308" i="1" s="1"/>
  <c r="A229" i="1"/>
  <c r="A7" i="1"/>
  <c r="A1179" i="1" l="1"/>
  <c r="A1154" i="1"/>
  <c r="A1126" i="1"/>
  <c r="A1111" i="1"/>
  <c r="A935" i="1"/>
  <c r="A309" i="1"/>
  <c r="A230" i="1"/>
  <c r="A8" i="1"/>
  <c r="F380" i="7"/>
  <c r="G380" i="7"/>
  <c r="H380" i="7"/>
  <c r="I380" i="7"/>
  <c r="F381" i="7"/>
  <c r="G381" i="7"/>
  <c r="H381" i="7"/>
  <c r="I381" i="7"/>
  <c r="F382" i="7"/>
  <c r="G382" i="7"/>
  <c r="H382" i="7"/>
  <c r="I382" i="7"/>
  <c r="F383" i="7"/>
  <c r="G383" i="7"/>
  <c r="H383" i="7"/>
  <c r="I383" i="7"/>
  <c r="F384" i="7"/>
  <c r="G384" i="7"/>
  <c r="H384" i="7"/>
  <c r="I384" i="7"/>
  <c r="F385" i="7"/>
  <c r="G385" i="7"/>
  <c r="H385" i="7"/>
  <c r="I385" i="7"/>
  <c r="F386" i="7"/>
  <c r="G386" i="7"/>
  <c r="H386" i="7"/>
  <c r="I386" i="7"/>
  <c r="F387" i="7"/>
  <c r="G387" i="7"/>
  <c r="H387" i="7"/>
  <c r="I387" i="7"/>
  <c r="F388" i="7"/>
  <c r="G388" i="7"/>
  <c r="H388" i="7"/>
  <c r="I388" i="7"/>
  <c r="F389" i="7"/>
  <c r="G389" i="7"/>
  <c r="H389" i="7"/>
  <c r="I389" i="7"/>
  <c r="F390" i="7"/>
  <c r="G390" i="7"/>
  <c r="H390" i="7"/>
  <c r="I390" i="7"/>
  <c r="F391" i="7"/>
  <c r="G391" i="7"/>
  <c r="H391" i="7"/>
  <c r="I391" i="7"/>
  <c r="F392" i="7"/>
  <c r="G392" i="7"/>
  <c r="H392" i="7"/>
  <c r="I392" i="7"/>
  <c r="F393" i="7"/>
  <c r="G393" i="7"/>
  <c r="H393" i="7"/>
  <c r="I393" i="7"/>
  <c r="F394" i="7"/>
  <c r="G394" i="7"/>
  <c r="H394" i="7"/>
  <c r="I394" i="7"/>
  <c r="F395" i="7"/>
  <c r="G395" i="7"/>
  <c r="H395" i="7"/>
  <c r="I395" i="7"/>
  <c r="F396" i="7"/>
  <c r="G396" i="7"/>
  <c r="H396" i="7"/>
  <c r="I396" i="7"/>
  <c r="F397" i="7"/>
  <c r="G397" i="7"/>
  <c r="H397" i="7"/>
  <c r="I397" i="7"/>
  <c r="F398" i="7"/>
  <c r="G398" i="7"/>
  <c r="H398" i="7"/>
  <c r="I398" i="7"/>
  <c r="F399" i="7"/>
  <c r="G399" i="7"/>
  <c r="H399" i="7"/>
  <c r="I399" i="7"/>
  <c r="F400" i="7"/>
  <c r="G400" i="7"/>
  <c r="H400" i="7"/>
  <c r="I400" i="7"/>
  <c r="F401" i="7"/>
  <c r="G401" i="7"/>
  <c r="H401" i="7"/>
  <c r="I401" i="7"/>
  <c r="F402" i="7"/>
  <c r="G402" i="7"/>
  <c r="H402" i="7"/>
  <c r="I402" i="7"/>
  <c r="F403" i="7"/>
  <c r="G403" i="7"/>
  <c r="H403" i="7"/>
  <c r="I403" i="7"/>
  <c r="F404" i="7"/>
  <c r="G404" i="7"/>
  <c r="H404" i="7"/>
  <c r="I404" i="7"/>
  <c r="F405" i="7"/>
  <c r="G405" i="7"/>
  <c r="H405" i="7"/>
  <c r="I405" i="7"/>
  <c r="F406" i="7"/>
  <c r="G406" i="7"/>
  <c r="H406" i="7"/>
  <c r="I406" i="7"/>
  <c r="F407" i="7"/>
  <c r="G407" i="7"/>
  <c r="H407" i="7"/>
  <c r="I407" i="7"/>
  <c r="F408" i="7"/>
  <c r="G408" i="7"/>
  <c r="H408" i="7"/>
  <c r="I408" i="7"/>
  <c r="F409" i="7"/>
  <c r="G409" i="7"/>
  <c r="H409" i="7"/>
  <c r="I409" i="7"/>
  <c r="F410" i="7"/>
  <c r="G410" i="7"/>
  <c r="H410" i="7"/>
  <c r="I410" i="7"/>
  <c r="F411" i="7"/>
  <c r="G411" i="7"/>
  <c r="H411" i="7"/>
  <c r="I411" i="7"/>
  <c r="F412" i="7"/>
  <c r="G412" i="7"/>
  <c r="H412" i="7"/>
  <c r="I412" i="7"/>
  <c r="F413" i="7"/>
  <c r="G413" i="7"/>
  <c r="H413" i="7"/>
  <c r="I413" i="7"/>
  <c r="F414" i="7"/>
  <c r="G414" i="7"/>
  <c r="H414" i="7"/>
  <c r="I414" i="7"/>
  <c r="F415" i="7"/>
  <c r="G415" i="7"/>
  <c r="H415" i="7"/>
  <c r="I415" i="7"/>
  <c r="F416" i="7"/>
  <c r="G416" i="7"/>
  <c r="H416" i="7"/>
  <c r="I416" i="7"/>
  <c r="F417" i="7"/>
  <c r="G417" i="7"/>
  <c r="H417" i="7"/>
  <c r="I417" i="7"/>
  <c r="F418" i="7"/>
  <c r="G418" i="7"/>
  <c r="H418" i="7"/>
  <c r="I418" i="7"/>
  <c r="F419" i="7"/>
  <c r="G419" i="7"/>
  <c r="H419" i="7"/>
  <c r="I419" i="7"/>
  <c r="F420" i="7"/>
  <c r="G420" i="7"/>
  <c r="H420" i="7"/>
  <c r="I420" i="7"/>
  <c r="F421" i="7"/>
  <c r="G421" i="7"/>
  <c r="H421" i="7"/>
  <c r="I421" i="7"/>
  <c r="F422" i="7"/>
  <c r="G422" i="7"/>
  <c r="H422" i="7"/>
  <c r="I422" i="7"/>
  <c r="F423" i="7"/>
  <c r="G423" i="7"/>
  <c r="H423" i="7"/>
  <c r="I423" i="7"/>
  <c r="F424" i="7"/>
  <c r="G424" i="7"/>
  <c r="H424" i="7"/>
  <c r="I424" i="7"/>
  <c r="F425" i="7"/>
  <c r="G425" i="7"/>
  <c r="H425" i="7"/>
  <c r="I425" i="7"/>
  <c r="F426" i="7"/>
  <c r="G426" i="7"/>
  <c r="H426" i="7"/>
  <c r="I426" i="7"/>
  <c r="F427" i="7"/>
  <c r="G427" i="7"/>
  <c r="H427" i="7"/>
  <c r="I427" i="7"/>
  <c r="F428" i="7"/>
  <c r="G428" i="7"/>
  <c r="H428" i="7"/>
  <c r="I428" i="7"/>
  <c r="F429" i="7"/>
  <c r="G429" i="7"/>
  <c r="H429" i="7"/>
  <c r="I429" i="7"/>
  <c r="F430" i="7"/>
  <c r="G430" i="7"/>
  <c r="H430" i="7"/>
  <c r="I430" i="7"/>
  <c r="F431" i="7"/>
  <c r="G431" i="7"/>
  <c r="H431" i="7"/>
  <c r="I431" i="7"/>
  <c r="F432" i="7"/>
  <c r="G432" i="7"/>
  <c r="H432" i="7"/>
  <c r="I432" i="7"/>
  <c r="F433" i="7"/>
  <c r="G433" i="7"/>
  <c r="H433" i="7"/>
  <c r="I433" i="7"/>
  <c r="F434" i="7"/>
  <c r="G434" i="7"/>
  <c r="H434" i="7"/>
  <c r="I434" i="7"/>
  <c r="F435" i="7"/>
  <c r="G435" i="7"/>
  <c r="H435" i="7"/>
  <c r="I435" i="7"/>
  <c r="F436" i="7"/>
  <c r="G436" i="7"/>
  <c r="H436" i="7"/>
  <c r="I436" i="7"/>
  <c r="F437" i="7"/>
  <c r="G437" i="7"/>
  <c r="H437" i="7"/>
  <c r="I437" i="7"/>
  <c r="F438" i="7"/>
  <c r="G438" i="7"/>
  <c r="H438" i="7"/>
  <c r="I438" i="7"/>
  <c r="F439" i="7"/>
  <c r="G439" i="7"/>
  <c r="H439" i="7"/>
  <c r="I439" i="7"/>
  <c r="F440" i="7"/>
  <c r="G440" i="7"/>
  <c r="H440" i="7"/>
  <c r="I440" i="7"/>
  <c r="F441" i="7"/>
  <c r="G441" i="7"/>
  <c r="H441" i="7"/>
  <c r="I441" i="7"/>
  <c r="F442" i="7"/>
  <c r="G442" i="7"/>
  <c r="H442" i="7"/>
  <c r="I442" i="7"/>
  <c r="F443" i="7"/>
  <c r="G443" i="7"/>
  <c r="H443" i="7"/>
  <c r="I443" i="7"/>
  <c r="F444" i="7"/>
  <c r="G444" i="7"/>
  <c r="H444" i="7"/>
  <c r="I444" i="7"/>
  <c r="F445" i="7"/>
  <c r="G445" i="7"/>
  <c r="H445" i="7"/>
  <c r="I445" i="7"/>
  <c r="F446" i="7"/>
  <c r="G446" i="7"/>
  <c r="H446" i="7"/>
  <c r="I446" i="7"/>
  <c r="F447" i="7"/>
  <c r="G447" i="7"/>
  <c r="H447" i="7"/>
  <c r="I447" i="7"/>
  <c r="F448" i="7"/>
  <c r="G448" i="7"/>
  <c r="H448" i="7"/>
  <c r="I448" i="7"/>
  <c r="F449" i="7"/>
  <c r="G449" i="7"/>
  <c r="H449" i="7"/>
  <c r="I449" i="7"/>
  <c r="F450" i="7"/>
  <c r="G450" i="7"/>
  <c r="H450" i="7"/>
  <c r="I450" i="7"/>
  <c r="F451" i="7"/>
  <c r="G451" i="7"/>
  <c r="H451" i="7"/>
  <c r="I451" i="7"/>
  <c r="F452" i="7"/>
  <c r="G452" i="7"/>
  <c r="H452" i="7"/>
  <c r="I452" i="7"/>
  <c r="F453" i="7"/>
  <c r="G453" i="7"/>
  <c r="H453" i="7"/>
  <c r="I453" i="7"/>
  <c r="F454" i="7"/>
  <c r="G454" i="7"/>
  <c r="H454" i="7"/>
  <c r="I454" i="7"/>
  <c r="F455" i="7"/>
  <c r="G455" i="7"/>
  <c r="H455" i="7"/>
  <c r="I455" i="7"/>
  <c r="F456" i="7"/>
  <c r="G456" i="7"/>
  <c r="H456" i="7"/>
  <c r="I456" i="7"/>
  <c r="F457" i="7"/>
  <c r="G457" i="7"/>
  <c r="H457" i="7"/>
  <c r="I457" i="7"/>
  <c r="F458" i="7"/>
  <c r="G458" i="7"/>
  <c r="H458" i="7"/>
  <c r="I458" i="7"/>
  <c r="F459" i="7"/>
  <c r="G459" i="7"/>
  <c r="H459" i="7"/>
  <c r="I459" i="7"/>
  <c r="F460" i="7"/>
  <c r="G460" i="7"/>
  <c r="H460" i="7"/>
  <c r="I460" i="7"/>
  <c r="F461" i="7"/>
  <c r="G461" i="7"/>
  <c r="H461" i="7"/>
  <c r="I461" i="7"/>
  <c r="F462" i="7"/>
  <c r="G462" i="7"/>
  <c r="H462" i="7"/>
  <c r="I462" i="7"/>
  <c r="F463" i="7"/>
  <c r="G463" i="7"/>
  <c r="H463" i="7"/>
  <c r="I463" i="7"/>
  <c r="F464" i="7"/>
  <c r="G464" i="7"/>
  <c r="H464" i="7"/>
  <c r="I464" i="7"/>
  <c r="F465" i="7"/>
  <c r="G465" i="7"/>
  <c r="H465" i="7"/>
  <c r="I465" i="7"/>
  <c r="F466" i="7"/>
  <c r="G466" i="7"/>
  <c r="H466" i="7"/>
  <c r="I466" i="7"/>
  <c r="F467" i="7"/>
  <c r="G467" i="7"/>
  <c r="H467" i="7"/>
  <c r="I467" i="7"/>
  <c r="F468" i="7"/>
  <c r="G468" i="7"/>
  <c r="H468" i="7"/>
  <c r="I468" i="7"/>
  <c r="F469" i="7"/>
  <c r="G469" i="7"/>
  <c r="H469" i="7"/>
  <c r="I469" i="7"/>
  <c r="F470" i="7"/>
  <c r="G470" i="7"/>
  <c r="H470" i="7"/>
  <c r="I470" i="7"/>
  <c r="F471" i="7"/>
  <c r="G471" i="7"/>
  <c r="H471" i="7"/>
  <c r="I471" i="7"/>
  <c r="F472" i="7"/>
  <c r="G472" i="7"/>
  <c r="H472" i="7"/>
  <c r="I472" i="7"/>
  <c r="F473" i="7"/>
  <c r="G473" i="7"/>
  <c r="H473" i="7"/>
  <c r="I473" i="7"/>
  <c r="F474" i="7"/>
  <c r="G474" i="7"/>
  <c r="H474" i="7"/>
  <c r="I474" i="7"/>
  <c r="F475" i="7"/>
  <c r="G475" i="7"/>
  <c r="H475" i="7"/>
  <c r="I475" i="7"/>
  <c r="F476" i="7"/>
  <c r="G476" i="7"/>
  <c r="H476" i="7"/>
  <c r="I476" i="7"/>
  <c r="F477" i="7"/>
  <c r="G477" i="7"/>
  <c r="H477" i="7"/>
  <c r="I477" i="7"/>
  <c r="F478" i="7"/>
  <c r="G478" i="7"/>
  <c r="H478" i="7"/>
  <c r="I478" i="7"/>
  <c r="F479" i="7"/>
  <c r="G479" i="7"/>
  <c r="H479" i="7"/>
  <c r="I479" i="7"/>
  <c r="F480" i="7"/>
  <c r="G480" i="7"/>
  <c r="H480" i="7"/>
  <c r="I480" i="7"/>
  <c r="F481" i="7"/>
  <c r="G481" i="7"/>
  <c r="H481" i="7"/>
  <c r="I481" i="7"/>
  <c r="F482" i="7"/>
  <c r="G482" i="7"/>
  <c r="H482" i="7"/>
  <c r="I482" i="7"/>
  <c r="F483" i="7"/>
  <c r="G483" i="7"/>
  <c r="H483" i="7"/>
  <c r="I483" i="7"/>
  <c r="F484" i="7"/>
  <c r="G484" i="7"/>
  <c r="H484" i="7"/>
  <c r="I484" i="7"/>
  <c r="F485" i="7"/>
  <c r="G485" i="7"/>
  <c r="H485" i="7"/>
  <c r="I485" i="7"/>
  <c r="F486" i="7"/>
  <c r="G486" i="7"/>
  <c r="H486" i="7"/>
  <c r="I486" i="7"/>
  <c r="F487" i="7"/>
  <c r="G487" i="7"/>
  <c r="H487" i="7"/>
  <c r="I487" i="7"/>
  <c r="F488" i="7"/>
  <c r="G488" i="7"/>
  <c r="H488" i="7"/>
  <c r="I488" i="7"/>
  <c r="F489" i="7"/>
  <c r="G489" i="7"/>
  <c r="H489" i="7"/>
  <c r="I489" i="7"/>
  <c r="F490" i="7"/>
  <c r="G490" i="7"/>
  <c r="H490" i="7"/>
  <c r="I490" i="7"/>
  <c r="F491" i="7"/>
  <c r="G491" i="7"/>
  <c r="H491" i="7"/>
  <c r="I491" i="7"/>
  <c r="F492" i="7"/>
  <c r="G492" i="7"/>
  <c r="H492" i="7"/>
  <c r="I492" i="7"/>
  <c r="F493" i="7"/>
  <c r="G493" i="7"/>
  <c r="H493" i="7"/>
  <c r="I493" i="7"/>
  <c r="F494" i="7"/>
  <c r="G494" i="7"/>
  <c r="H494" i="7"/>
  <c r="I494" i="7"/>
  <c r="F495" i="7"/>
  <c r="G495" i="7"/>
  <c r="H495" i="7"/>
  <c r="I495" i="7"/>
  <c r="F496" i="7"/>
  <c r="G496" i="7"/>
  <c r="H496" i="7"/>
  <c r="I496" i="7"/>
  <c r="F497" i="7"/>
  <c r="G497" i="7"/>
  <c r="H497" i="7"/>
  <c r="I497" i="7"/>
  <c r="F498" i="7"/>
  <c r="G498" i="7"/>
  <c r="H498" i="7"/>
  <c r="I498" i="7"/>
  <c r="F499" i="7"/>
  <c r="G499" i="7"/>
  <c r="H499" i="7"/>
  <c r="I499" i="7"/>
  <c r="F500" i="7"/>
  <c r="G500" i="7"/>
  <c r="H500" i="7"/>
  <c r="I500" i="7"/>
  <c r="F501" i="7"/>
  <c r="G501" i="7"/>
  <c r="H501" i="7"/>
  <c r="I501" i="7"/>
  <c r="F502" i="7"/>
  <c r="G502" i="7"/>
  <c r="H502" i="7"/>
  <c r="I502" i="7"/>
  <c r="F503" i="7"/>
  <c r="G503" i="7"/>
  <c r="H503" i="7"/>
  <c r="I503" i="7"/>
  <c r="F504" i="7"/>
  <c r="G504" i="7"/>
  <c r="H504" i="7"/>
  <c r="I504" i="7"/>
  <c r="F505" i="7"/>
  <c r="G505" i="7"/>
  <c r="H505" i="7"/>
  <c r="I505" i="7"/>
  <c r="F506" i="7"/>
  <c r="G506" i="7"/>
  <c r="H506" i="7"/>
  <c r="I506" i="7"/>
  <c r="F507" i="7"/>
  <c r="G507" i="7"/>
  <c r="H507" i="7"/>
  <c r="I507" i="7"/>
  <c r="F508" i="7"/>
  <c r="G508" i="7"/>
  <c r="H508" i="7"/>
  <c r="I508" i="7"/>
  <c r="F509" i="7"/>
  <c r="G509" i="7"/>
  <c r="H509" i="7"/>
  <c r="I509" i="7"/>
  <c r="F510" i="7"/>
  <c r="G510" i="7"/>
  <c r="H510" i="7"/>
  <c r="I510" i="7"/>
  <c r="F511" i="7"/>
  <c r="G511" i="7"/>
  <c r="H511" i="7"/>
  <c r="I511" i="7"/>
  <c r="F512" i="7"/>
  <c r="G512" i="7"/>
  <c r="H512" i="7"/>
  <c r="I512" i="7"/>
  <c r="F513" i="7"/>
  <c r="G513" i="7"/>
  <c r="H513" i="7"/>
  <c r="I513" i="7"/>
  <c r="F514" i="7"/>
  <c r="G514" i="7"/>
  <c r="H514" i="7"/>
  <c r="I514" i="7"/>
  <c r="F515" i="7"/>
  <c r="G515" i="7"/>
  <c r="H515" i="7"/>
  <c r="I515" i="7"/>
  <c r="F516" i="7"/>
  <c r="G516" i="7"/>
  <c r="H516" i="7"/>
  <c r="I516" i="7"/>
  <c r="F517" i="7"/>
  <c r="G517" i="7"/>
  <c r="H517" i="7"/>
  <c r="I517" i="7"/>
  <c r="F518" i="7"/>
  <c r="G518" i="7"/>
  <c r="H518" i="7"/>
  <c r="I518" i="7"/>
  <c r="F519" i="7"/>
  <c r="G519" i="7"/>
  <c r="H519" i="7"/>
  <c r="I519" i="7"/>
  <c r="F520" i="7"/>
  <c r="G520" i="7"/>
  <c r="H520" i="7"/>
  <c r="I520" i="7"/>
  <c r="F521" i="7"/>
  <c r="G521" i="7"/>
  <c r="H521" i="7"/>
  <c r="I521" i="7"/>
  <c r="F522" i="7"/>
  <c r="G522" i="7"/>
  <c r="H522" i="7"/>
  <c r="I522" i="7"/>
  <c r="F523" i="7"/>
  <c r="G523" i="7"/>
  <c r="H523" i="7"/>
  <c r="I523" i="7"/>
  <c r="F524" i="7"/>
  <c r="G524" i="7"/>
  <c r="H524" i="7"/>
  <c r="I524" i="7"/>
  <c r="F525" i="7"/>
  <c r="G525" i="7"/>
  <c r="H525" i="7"/>
  <c r="I525" i="7"/>
  <c r="F526" i="7"/>
  <c r="G526" i="7"/>
  <c r="H526" i="7"/>
  <c r="I526" i="7"/>
  <c r="F527" i="7"/>
  <c r="G527" i="7"/>
  <c r="H527" i="7"/>
  <c r="I527" i="7"/>
  <c r="F528" i="7"/>
  <c r="G528" i="7"/>
  <c r="H528" i="7"/>
  <c r="I528" i="7"/>
  <c r="F529" i="7"/>
  <c r="G529" i="7"/>
  <c r="H529" i="7"/>
  <c r="I529" i="7"/>
  <c r="F530" i="7"/>
  <c r="G530" i="7"/>
  <c r="H530" i="7"/>
  <c r="I530" i="7"/>
  <c r="F531" i="7"/>
  <c r="G531" i="7"/>
  <c r="H531" i="7"/>
  <c r="I531" i="7"/>
  <c r="F532" i="7"/>
  <c r="G532" i="7"/>
  <c r="H532" i="7"/>
  <c r="I532" i="7"/>
  <c r="F533" i="7"/>
  <c r="G533" i="7"/>
  <c r="H533" i="7"/>
  <c r="I533" i="7"/>
  <c r="F534" i="7"/>
  <c r="G534" i="7"/>
  <c r="H534" i="7"/>
  <c r="I534" i="7"/>
  <c r="F535" i="7"/>
  <c r="G535" i="7"/>
  <c r="H535" i="7"/>
  <c r="I535" i="7"/>
  <c r="F536" i="7"/>
  <c r="G536" i="7"/>
  <c r="H536" i="7"/>
  <c r="I536" i="7"/>
  <c r="F537" i="7"/>
  <c r="G537" i="7"/>
  <c r="H537" i="7"/>
  <c r="I537" i="7"/>
  <c r="F538" i="7"/>
  <c r="G538" i="7"/>
  <c r="H538" i="7"/>
  <c r="I538" i="7"/>
  <c r="F539" i="7"/>
  <c r="G539" i="7"/>
  <c r="H539" i="7"/>
  <c r="I539" i="7"/>
  <c r="F540" i="7"/>
  <c r="G540" i="7"/>
  <c r="H540" i="7"/>
  <c r="I540" i="7"/>
  <c r="F541" i="7"/>
  <c r="G541" i="7"/>
  <c r="H541" i="7"/>
  <c r="I541" i="7"/>
  <c r="F542" i="7"/>
  <c r="G542" i="7"/>
  <c r="H542" i="7"/>
  <c r="I542" i="7"/>
  <c r="F543" i="7"/>
  <c r="G543" i="7"/>
  <c r="H543" i="7"/>
  <c r="I543" i="7"/>
  <c r="F544" i="7"/>
  <c r="G544" i="7"/>
  <c r="H544" i="7"/>
  <c r="I544" i="7"/>
  <c r="F545" i="7"/>
  <c r="G545" i="7"/>
  <c r="H545" i="7"/>
  <c r="I545" i="7"/>
  <c r="F546" i="7"/>
  <c r="G546" i="7"/>
  <c r="H546" i="7"/>
  <c r="I546" i="7"/>
  <c r="F547" i="7"/>
  <c r="G547" i="7"/>
  <c r="H547" i="7"/>
  <c r="I547" i="7"/>
  <c r="F548" i="7"/>
  <c r="G548" i="7"/>
  <c r="H548" i="7"/>
  <c r="I548" i="7"/>
  <c r="F549" i="7"/>
  <c r="G549" i="7"/>
  <c r="H549" i="7"/>
  <c r="I549" i="7"/>
  <c r="F550" i="7"/>
  <c r="G550" i="7"/>
  <c r="H550" i="7"/>
  <c r="I550" i="7"/>
  <c r="F551" i="7"/>
  <c r="G551" i="7"/>
  <c r="H551" i="7"/>
  <c r="I551" i="7"/>
  <c r="F552" i="7"/>
  <c r="G552" i="7"/>
  <c r="H552" i="7"/>
  <c r="I552" i="7"/>
  <c r="F553" i="7"/>
  <c r="G553" i="7"/>
  <c r="H553" i="7"/>
  <c r="I553" i="7"/>
  <c r="F554" i="7"/>
  <c r="G554" i="7"/>
  <c r="H554" i="7"/>
  <c r="I554" i="7"/>
  <c r="F555" i="7"/>
  <c r="G555" i="7"/>
  <c r="H555" i="7"/>
  <c r="I555" i="7"/>
  <c r="F556" i="7"/>
  <c r="G556" i="7"/>
  <c r="H556" i="7"/>
  <c r="I556" i="7"/>
  <c r="F557" i="7"/>
  <c r="G557" i="7"/>
  <c r="H557" i="7"/>
  <c r="I557" i="7"/>
  <c r="F558" i="7"/>
  <c r="G558" i="7"/>
  <c r="H558" i="7"/>
  <c r="I558" i="7"/>
  <c r="F559" i="7"/>
  <c r="G559" i="7"/>
  <c r="H559" i="7"/>
  <c r="I559" i="7"/>
  <c r="F560" i="7"/>
  <c r="G560" i="7"/>
  <c r="H560" i="7"/>
  <c r="I560" i="7"/>
  <c r="F561" i="7"/>
  <c r="G561" i="7"/>
  <c r="H561" i="7"/>
  <c r="I561" i="7"/>
  <c r="F562" i="7"/>
  <c r="G562" i="7"/>
  <c r="H562" i="7"/>
  <c r="I562" i="7"/>
  <c r="F563" i="7"/>
  <c r="G563" i="7"/>
  <c r="H563" i="7"/>
  <c r="I563" i="7"/>
  <c r="F564" i="7"/>
  <c r="G564" i="7"/>
  <c r="H564" i="7"/>
  <c r="I564" i="7"/>
  <c r="F565" i="7"/>
  <c r="G565" i="7"/>
  <c r="H565" i="7"/>
  <c r="I565" i="7"/>
  <c r="F566" i="7"/>
  <c r="G566" i="7"/>
  <c r="H566" i="7"/>
  <c r="I566" i="7"/>
  <c r="F567" i="7"/>
  <c r="G567" i="7"/>
  <c r="H567" i="7"/>
  <c r="I567" i="7"/>
  <c r="F568" i="7"/>
  <c r="G568" i="7"/>
  <c r="H568" i="7"/>
  <c r="I568" i="7"/>
  <c r="F569" i="7"/>
  <c r="G569" i="7"/>
  <c r="H569" i="7"/>
  <c r="I569" i="7"/>
  <c r="F570" i="7"/>
  <c r="G570" i="7"/>
  <c r="H570" i="7"/>
  <c r="I570" i="7"/>
  <c r="F571" i="7"/>
  <c r="G571" i="7"/>
  <c r="H571" i="7"/>
  <c r="I571" i="7"/>
  <c r="F572" i="7"/>
  <c r="G572" i="7"/>
  <c r="H572" i="7"/>
  <c r="I572" i="7"/>
  <c r="F573" i="7"/>
  <c r="G573" i="7"/>
  <c r="H573" i="7"/>
  <c r="I573" i="7"/>
  <c r="F574" i="7"/>
  <c r="G574" i="7"/>
  <c r="H574" i="7"/>
  <c r="I574" i="7"/>
  <c r="F575" i="7"/>
  <c r="G575" i="7"/>
  <c r="H575" i="7"/>
  <c r="I575" i="7"/>
  <c r="F576" i="7"/>
  <c r="G576" i="7"/>
  <c r="H576" i="7"/>
  <c r="I576" i="7"/>
  <c r="F577" i="7"/>
  <c r="G577" i="7"/>
  <c r="H577" i="7"/>
  <c r="I577" i="7"/>
  <c r="F578" i="7"/>
  <c r="G578" i="7"/>
  <c r="H578" i="7"/>
  <c r="I578" i="7"/>
  <c r="F579" i="7"/>
  <c r="G579" i="7"/>
  <c r="H579" i="7"/>
  <c r="I579" i="7"/>
  <c r="F580" i="7"/>
  <c r="G580" i="7"/>
  <c r="H580" i="7"/>
  <c r="I580" i="7"/>
  <c r="F581" i="7"/>
  <c r="G581" i="7"/>
  <c r="H581" i="7"/>
  <c r="I581" i="7"/>
  <c r="F582" i="7"/>
  <c r="G582" i="7"/>
  <c r="H582" i="7"/>
  <c r="I582" i="7"/>
  <c r="F583" i="7"/>
  <c r="G583" i="7"/>
  <c r="H583" i="7"/>
  <c r="I583" i="7"/>
  <c r="F584" i="7"/>
  <c r="G584" i="7"/>
  <c r="H584" i="7"/>
  <c r="I584" i="7"/>
  <c r="F585" i="7"/>
  <c r="G585" i="7"/>
  <c r="H585" i="7"/>
  <c r="I585" i="7"/>
  <c r="F586" i="7"/>
  <c r="G586" i="7"/>
  <c r="H586" i="7"/>
  <c r="I586" i="7"/>
  <c r="F587" i="7"/>
  <c r="G587" i="7"/>
  <c r="H587" i="7"/>
  <c r="I587" i="7"/>
  <c r="F588" i="7"/>
  <c r="G588" i="7"/>
  <c r="H588" i="7"/>
  <c r="I588" i="7"/>
  <c r="F589" i="7"/>
  <c r="G589" i="7"/>
  <c r="H589" i="7"/>
  <c r="I589" i="7"/>
  <c r="F590" i="7"/>
  <c r="G590" i="7"/>
  <c r="H590" i="7"/>
  <c r="I590" i="7"/>
  <c r="F591" i="7"/>
  <c r="G591" i="7"/>
  <c r="H591" i="7"/>
  <c r="I591" i="7"/>
  <c r="F592" i="7"/>
  <c r="G592" i="7"/>
  <c r="H592" i="7"/>
  <c r="I592" i="7"/>
  <c r="F593" i="7"/>
  <c r="G593" i="7"/>
  <c r="H593" i="7"/>
  <c r="I593" i="7"/>
  <c r="F594" i="7"/>
  <c r="G594" i="7"/>
  <c r="H594" i="7"/>
  <c r="I594" i="7"/>
  <c r="F595" i="7"/>
  <c r="G595" i="7"/>
  <c r="H595" i="7"/>
  <c r="I595" i="7"/>
  <c r="F596" i="7"/>
  <c r="G596" i="7"/>
  <c r="H596" i="7"/>
  <c r="I596" i="7"/>
  <c r="F597" i="7"/>
  <c r="G597" i="7"/>
  <c r="H597" i="7"/>
  <c r="I597" i="7"/>
  <c r="F598" i="7"/>
  <c r="G598" i="7"/>
  <c r="H598" i="7"/>
  <c r="I598" i="7"/>
  <c r="F599" i="7"/>
  <c r="G599" i="7"/>
  <c r="H599" i="7"/>
  <c r="I599" i="7"/>
  <c r="F600" i="7"/>
  <c r="G600" i="7"/>
  <c r="H600" i="7"/>
  <c r="I600" i="7"/>
  <c r="F601" i="7"/>
  <c r="G601" i="7"/>
  <c r="H601" i="7"/>
  <c r="I601" i="7"/>
  <c r="F602" i="7"/>
  <c r="G602" i="7"/>
  <c r="H602" i="7"/>
  <c r="I602" i="7"/>
  <c r="F603" i="7"/>
  <c r="G603" i="7"/>
  <c r="H603" i="7"/>
  <c r="I603" i="7"/>
  <c r="F604" i="7"/>
  <c r="G604" i="7"/>
  <c r="H604" i="7"/>
  <c r="I604" i="7"/>
  <c r="F605" i="7"/>
  <c r="G605" i="7"/>
  <c r="H605" i="7"/>
  <c r="I605" i="7"/>
  <c r="F606" i="7"/>
  <c r="G606" i="7"/>
  <c r="H606" i="7"/>
  <c r="I606" i="7"/>
  <c r="F607" i="7"/>
  <c r="G607" i="7"/>
  <c r="H607" i="7"/>
  <c r="I607" i="7"/>
  <c r="F608" i="7"/>
  <c r="G608" i="7"/>
  <c r="H608" i="7"/>
  <c r="I608" i="7"/>
  <c r="F609" i="7"/>
  <c r="G609" i="7"/>
  <c r="H609" i="7"/>
  <c r="I609" i="7"/>
  <c r="F610" i="7"/>
  <c r="G610" i="7"/>
  <c r="H610" i="7"/>
  <c r="I610" i="7"/>
  <c r="F611" i="7"/>
  <c r="G611" i="7"/>
  <c r="H611" i="7"/>
  <c r="I611" i="7"/>
  <c r="F612" i="7"/>
  <c r="G612" i="7"/>
  <c r="H612" i="7"/>
  <c r="I612" i="7"/>
  <c r="F613" i="7"/>
  <c r="G613" i="7"/>
  <c r="H613" i="7"/>
  <c r="I613" i="7"/>
  <c r="F614" i="7"/>
  <c r="G614" i="7"/>
  <c r="H614" i="7"/>
  <c r="I614" i="7"/>
  <c r="F615" i="7"/>
  <c r="G615" i="7"/>
  <c r="H615" i="7"/>
  <c r="I615" i="7"/>
  <c r="F616" i="7"/>
  <c r="G616" i="7"/>
  <c r="H616" i="7"/>
  <c r="I616" i="7"/>
  <c r="F617" i="7"/>
  <c r="G617" i="7"/>
  <c r="H617" i="7"/>
  <c r="I617" i="7"/>
  <c r="F618" i="7"/>
  <c r="G618" i="7"/>
  <c r="H618" i="7"/>
  <c r="I618" i="7"/>
  <c r="F619" i="7"/>
  <c r="G619" i="7"/>
  <c r="H619" i="7"/>
  <c r="I619" i="7"/>
  <c r="F620" i="7"/>
  <c r="G620" i="7"/>
  <c r="H620" i="7"/>
  <c r="I620" i="7"/>
  <c r="F621" i="7"/>
  <c r="G621" i="7"/>
  <c r="H621" i="7"/>
  <c r="I621" i="7"/>
  <c r="F622" i="7"/>
  <c r="G622" i="7"/>
  <c r="H622" i="7"/>
  <c r="I622" i="7"/>
  <c r="F623" i="7"/>
  <c r="G623" i="7"/>
  <c r="H623" i="7"/>
  <c r="I623" i="7"/>
  <c r="F624" i="7"/>
  <c r="G624" i="7"/>
  <c r="H624" i="7"/>
  <c r="I624" i="7"/>
  <c r="F625" i="7"/>
  <c r="G625" i="7"/>
  <c r="H625" i="7"/>
  <c r="I625" i="7"/>
  <c r="F626" i="7"/>
  <c r="G626" i="7"/>
  <c r="H626" i="7"/>
  <c r="I626" i="7"/>
  <c r="F627" i="7"/>
  <c r="G627" i="7"/>
  <c r="H627" i="7"/>
  <c r="I627" i="7"/>
  <c r="F628" i="7"/>
  <c r="G628" i="7"/>
  <c r="H628" i="7"/>
  <c r="I628" i="7"/>
  <c r="F629" i="7"/>
  <c r="G629" i="7"/>
  <c r="H629" i="7"/>
  <c r="I629" i="7"/>
  <c r="F630" i="7"/>
  <c r="G630" i="7"/>
  <c r="H630" i="7"/>
  <c r="I630" i="7"/>
  <c r="F631" i="7"/>
  <c r="G631" i="7"/>
  <c r="H631" i="7"/>
  <c r="I631" i="7"/>
  <c r="F632" i="7"/>
  <c r="G632" i="7"/>
  <c r="H632" i="7"/>
  <c r="I632" i="7"/>
  <c r="F633" i="7"/>
  <c r="G633" i="7"/>
  <c r="H633" i="7"/>
  <c r="I633" i="7"/>
  <c r="F634" i="7"/>
  <c r="G634" i="7"/>
  <c r="H634" i="7"/>
  <c r="I634" i="7"/>
  <c r="F635" i="7"/>
  <c r="G635" i="7"/>
  <c r="H635" i="7"/>
  <c r="I635" i="7"/>
  <c r="F636" i="7"/>
  <c r="G636" i="7"/>
  <c r="H636" i="7"/>
  <c r="I636" i="7"/>
  <c r="F637" i="7"/>
  <c r="G637" i="7"/>
  <c r="H637" i="7"/>
  <c r="I637" i="7"/>
  <c r="F638" i="7"/>
  <c r="G638" i="7"/>
  <c r="H638" i="7"/>
  <c r="I638" i="7"/>
  <c r="F639" i="7"/>
  <c r="G639" i="7"/>
  <c r="H639" i="7"/>
  <c r="I639" i="7"/>
  <c r="F640" i="7"/>
  <c r="G640" i="7"/>
  <c r="H640" i="7"/>
  <c r="I640" i="7"/>
  <c r="F641" i="7"/>
  <c r="G641" i="7"/>
  <c r="H641" i="7"/>
  <c r="I641" i="7"/>
  <c r="F642" i="7"/>
  <c r="G642" i="7"/>
  <c r="H642" i="7"/>
  <c r="I642" i="7"/>
  <c r="F643" i="7"/>
  <c r="G643" i="7"/>
  <c r="H643" i="7"/>
  <c r="I643" i="7"/>
  <c r="F644" i="7"/>
  <c r="G644" i="7"/>
  <c r="H644" i="7"/>
  <c r="I644" i="7"/>
  <c r="F645" i="7"/>
  <c r="G645" i="7"/>
  <c r="H645" i="7"/>
  <c r="I645" i="7"/>
  <c r="F646" i="7"/>
  <c r="G646" i="7"/>
  <c r="H646" i="7"/>
  <c r="I646" i="7"/>
  <c r="F647" i="7"/>
  <c r="G647" i="7"/>
  <c r="H647" i="7"/>
  <c r="I647" i="7"/>
  <c r="F648" i="7"/>
  <c r="G648" i="7"/>
  <c r="H648" i="7"/>
  <c r="I648" i="7"/>
  <c r="F649" i="7"/>
  <c r="G649" i="7"/>
  <c r="H649" i="7"/>
  <c r="I649" i="7"/>
  <c r="F650" i="7"/>
  <c r="G650" i="7"/>
  <c r="H650" i="7"/>
  <c r="I650" i="7"/>
  <c r="F651" i="7"/>
  <c r="G651" i="7"/>
  <c r="H651" i="7"/>
  <c r="I651" i="7"/>
  <c r="F652" i="7"/>
  <c r="G652" i="7"/>
  <c r="H652" i="7"/>
  <c r="I652" i="7"/>
  <c r="F653" i="7"/>
  <c r="G653" i="7"/>
  <c r="H653" i="7"/>
  <c r="I653" i="7"/>
  <c r="F654" i="7"/>
  <c r="G654" i="7"/>
  <c r="H654" i="7"/>
  <c r="I654" i="7"/>
  <c r="F655" i="7"/>
  <c r="G655" i="7"/>
  <c r="H655" i="7"/>
  <c r="I655" i="7"/>
  <c r="F656" i="7"/>
  <c r="G656" i="7"/>
  <c r="H656" i="7"/>
  <c r="I656" i="7"/>
  <c r="F657" i="7"/>
  <c r="G657" i="7"/>
  <c r="H657" i="7"/>
  <c r="I657" i="7"/>
  <c r="F658" i="7"/>
  <c r="G658" i="7"/>
  <c r="H658" i="7"/>
  <c r="I658" i="7"/>
  <c r="F659" i="7"/>
  <c r="G659" i="7"/>
  <c r="H659" i="7"/>
  <c r="I659" i="7"/>
  <c r="F660" i="7"/>
  <c r="G660" i="7"/>
  <c r="H660" i="7"/>
  <c r="I660" i="7"/>
  <c r="F661" i="7"/>
  <c r="G661" i="7"/>
  <c r="H661" i="7"/>
  <c r="I661" i="7"/>
  <c r="F662" i="7"/>
  <c r="G662" i="7"/>
  <c r="H662" i="7"/>
  <c r="I662" i="7"/>
  <c r="F663" i="7"/>
  <c r="G663" i="7"/>
  <c r="H663" i="7"/>
  <c r="I663" i="7"/>
  <c r="F664" i="7"/>
  <c r="G664" i="7"/>
  <c r="H664" i="7"/>
  <c r="I664" i="7"/>
  <c r="F665" i="7"/>
  <c r="G665" i="7"/>
  <c r="H665" i="7"/>
  <c r="I665" i="7"/>
  <c r="F666" i="7"/>
  <c r="G666" i="7"/>
  <c r="H666" i="7"/>
  <c r="I666" i="7"/>
  <c r="F667" i="7"/>
  <c r="G667" i="7"/>
  <c r="H667" i="7"/>
  <c r="I667" i="7"/>
  <c r="F668" i="7"/>
  <c r="G668" i="7"/>
  <c r="H668" i="7"/>
  <c r="I668" i="7"/>
  <c r="F669" i="7"/>
  <c r="G669" i="7"/>
  <c r="H669" i="7"/>
  <c r="I669" i="7"/>
  <c r="F670" i="7"/>
  <c r="G670" i="7"/>
  <c r="H670" i="7"/>
  <c r="I670" i="7"/>
  <c r="F671" i="7"/>
  <c r="G671" i="7"/>
  <c r="H671" i="7"/>
  <c r="I671" i="7"/>
  <c r="F672" i="7"/>
  <c r="G672" i="7"/>
  <c r="H672" i="7"/>
  <c r="I672" i="7"/>
  <c r="F673" i="7"/>
  <c r="G673" i="7"/>
  <c r="H673" i="7"/>
  <c r="I673" i="7"/>
  <c r="F674" i="7"/>
  <c r="G674" i="7"/>
  <c r="H674" i="7"/>
  <c r="I674" i="7"/>
  <c r="F675" i="7"/>
  <c r="G675" i="7"/>
  <c r="H675" i="7"/>
  <c r="I675" i="7"/>
  <c r="F676" i="7"/>
  <c r="G676" i="7"/>
  <c r="H676" i="7"/>
  <c r="I676" i="7"/>
  <c r="F677" i="7"/>
  <c r="G677" i="7"/>
  <c r="H677" i="7"/>
  <c r="I677" i="7"/>
  <c r="F678" i="7"/>
  <c r="G678" i="7"/>
  <c r="H678" i="7"/>
  <c r="I678" i="7"/>
  <c r="F679" i="7"/>
  <c r="G679" i="7"/>
  <c r="H679" i="7"/>
  <c r="I679" i="7"/>
  <c r="F680" i="7"/>
  <c r="G680" i="7"/>
  <c r="H680" i="7"/>
  <c r="I680" i="7"/>
  <c r="F681" i="7"/>
  <c r="G681" i="7"/>
  <c r="H681" i="7"/>
  <c r="I681" i="7"/>
  <c r="F682" i="7"/>
  <c r="G682" i="7"/>
  <c r="H682" i="7"/>
  <c r="I682" i="7"/>
  <c r="F683" i="7"/>
  <c r="G683" i="7"/>
  <c r="H683" i="7"/>
  <c r="I683" i="7"/>
  <c r="F684" i="7"/>
  <c r="G684" i="7"/>
  <c r="H684" i="7"/>
  <c r="I684" i="7"/>
  <c r="F685" i="7"/>
  <c r="G685" i="7"/>
  <c r="H685" i="7"/>
  <c r="I685" i="7"/>
  <c r="F686" i="7"/>
  <c r="G686" i="7"/>
  <c r="H686" i="7"/>
  <c r="I686" i="7"/>
  <c r="F687" i="7"/>
  <c r="G687" i="7"/>
  <c r="H687" i="7"/>
  <c r="I687" i="7"/>
  <c r="F688" i="7"/>
  <c r="G688" i="7"/>
  <c r="H688" i="7"/>
  <c r="I688" i="7"/>
  <c r="F689" i="7"/>
  <c r="G689" i="7"/>
  <c r="H689" i="7"/>
  <c r="I689" i="7"/>
  <c r="F690" i="7"/>
  <c r="G690" i="7"/>
  <c r="H690" i="7"/>
  <c r="I690" i="7"/>
  <c r="F691" i="7"/>
  <c r="G691" i="7"/>
  <c r="H691" i="7"/>
  <c r="I691" i="7"/>
  <c r="F692" i="7"/>
  <c r="G692" i="7"/>
  <c r="H692" i="7"/>
  <c r="I692" i="7"/>
  <c r="F693" i="7"/>
  <c r="G693" i="7"/>
  <c r="H693" i="7"/>
  <c r="I693" i="7"/>
  <c r="F694" i="7"/>
  <c r="G694" i="7"/>
  <c r="H694" i="7"/>
  <c r="I694" i="7"/>
  <c r="F695" i="7"/>
  <c r="G695" i="7"/>
  <c r="H695" i="7"/>
  <c r="I695" i="7"/>
  <c r="F696" i="7"/>
  <c r="G696" i="7"/>
  <c r="H696" i="7"/>
  <c r="I696" i="7"/>
  <c r="F697" i="7"/>
  <c r="G697" i="7"/>
  <c r="H697" i="7"/>
  <c r="I697" i="7"/>
  <c r="F698" i="7"/>
  <c r="G698" i="7"/>
  <c r="H698" i="7"/>
  <c r="I698" i="7"/>
  <c r="F699" i="7"/>
  <c r="G699" i="7"/>
  <c r="H699" i="7"/>
  <c r="I699" i="7"/>
  <c r="F700" i="7"/>
  <c r="G700" i="7"/>
  <c r="H700" i="7"/>
  <c r="I700" i="7"/>
  <c r="F701" i="7"/>
  <c r="G701" i="7"/>
  <c r="H701" i="7"/>
  <c r="I701" i="7"/>
  <c r="F702" i="7"/>
  <c r="G702" i="7"/>
  <c r="H702" i="7"/>
  <c r="I702" i="7"/>
  <c r="F703" i="7"/>
  <c r="G703" i="7"/>
  <c r="H703" i="7"/>
  <c r="I703" i="7"/>
  <c r="F704" i="7"/>
  <c r="G704" i="7"/>
  <c r="H704" i="7"/>
  <c r="I704" i="7"/>
  <c r="F705" i="7"/>
  <c r="G705" i="7"/>
  <c r="H705" i="7"/>
  <c r="I705" i="7"/>
  <c r="F706" i="7"/>
  <c r="G706" i="7"/>
  <c r="H706" i="7"/>
  <c r="I706" i="7"/>
  <c r="F707" i="7"/>
  <c r="G707" i="7"/>
  <c r="H707" i="7"/>
  <c r="I707" i="7"/>
  <c r="F708" i="7"/>
  <c r="G708" i="7"/>
  <c r="H708" i="7"/>
  <c r="I708" i="7"/>
  <c r="F709" i="7"/>
  <c r="G709" i="7"/>
  <c r="H709" i="7"/>
  <c r="I709" i="7"/>
  <c r="F710" i="7"/>
  <c r="G710" i="7"/>
  <c r="H710" i="7"/>
  <c r="I710" i="7"/>
  <c r="F711" i="7"/>
  <c r="G711" i="7"/>
  <c r="H711" i="7"/>
  <c r="I711" i="7"/>
  <c r="F712" i="7"/>
  <c r="G712" i="7"/>
  <c r="H712" i="7"/>
  <c r="I712" i="7"/>
  <c r="F713" i="7"/>
  <c r="G713" i="7"/>
  <c r="H713" i="7"/>
  <c r="I713" i="7"/>
  <c r="F714" i="7"/>
  <c r="G714" i="7"/>
  <c r="H714" i="7"/>
  <c r="I714" i="7"/>
  <c r="F715" i="7"/>
  <c r="G715" i="7"/>
  <c r="H715" i="7"/>
  <c r="I715" i="7"/>
  <c r="F716" i="7"/>
  <c r="G716" i="7"/>
  <c r="H716" i="7"/>
  <c r="I716" i="7"/>
  <c r="F717" i="7"/>
  <c r="G717" i="7"/>
  <c r="H717" i="7"/>
  <c r="I717" i="7"/>
  <c r="F718" i="7"/>
  <c r="G718" i="7"/>
  <c r="H718" i="7"/>
  <c r="I718" i="7"/>
  <c r="F719" i="7"/>
  <c r="G719" i="7"/>
  <c r="H719" i="7"/>
  <c r="I719" i="7"/>
  <c r="F720" i="7"/>
  <c r="G720" i="7"/>
  <c r="H720" i="7"/>
  <c r="I720" i="7"/>
  <c r="F721" i="7"/>
  <c r="G721" i="7"/>
  <c r="H721" i="7"/>
  <c r="I721" i="7"/>
  <c r="F722" i="7"/>
  <c r="G722" i="7"/>
  <c r="H722" i="7"/>
  <c r="I722" i="7"/>
  <c r="F723" i="7"/>
  <c r="G723" i="7"/>
  <c r="H723" i="7"/>
  <c r="I723" i="7"/>
  <c r="F724" i="7"/>
  <c r="G724" i="7"/>
  <c r="H724" i="7"/>
  <c r="I724" i="7"/>
  <c r="F725" i="7"/>
  <c r="G725" i="7"/>
  <c r="H725" i="7"/>
  <c r="I725" i="7"/>
  <c r="F726" i="7"/>
  <c r="G726" i="7"/>
  <c r="H726" i="7"/>
  <c r="I726" i="7"/>
  <c r="F727" i="7"/>
  <c r="G727" i="7"/>
  <c r="H727" i="7"/>
  <c r="I727" i="7"/>
  <c r="F728" i="7"/>
  <c r="G728" i="7"/>
  <c r="H728" i="7"/>
  <c r="I728" i="7"/>
  <c r="F729" i="7"/>
  <c r="G729" i="7"/>
  <c r="H729" i="7"/>
  <c r="I729" i="7"/>
  <c r="F730" i="7"/>
  <c r="G730" i="7"/>
  <c r="H730" i="7"/>
  <c r="I730" i="7"/>
  <c r="F731" i="7"/>
  <c r="G731" i="7"/>
  <c r="H731" i="7"/>
  <c r="I731" i="7"/>
  <c r="F732" i="7"/>
  <c r="G732" i="7"/>
  <c r="H732" i="7"/>
  <c r="I732" i="7"/>
  <c r="F733" i="7"/>
  <c r="G733" i="7"/>
  <c r="H733" i="7"/>
  <c r="I733" i="7"/>
  <c r="F734" i="7"/>
  <c r="G734" i="7"/>
  <c r="H734" i="7"/>
  <c r="I734" i="7"/>
  <c r="F735" i="7"/>
  <c r="G735" i="7"/>
  <c r="H735" i="7"/>
  <c r="I735" i="7"/>
  <c r="F736" i="7"/>
  <c r="G736" i="7"/>
  <c r="H736" i="7"/>
  <c r="I736" i="7"/>
  <c r="F737" i="7"/>
  <c r="G737" i="7"/>
  <c r="H737" i="7"/>
  <c r="I737" i="7"/>
  <c r="F738" i="7"/>
  <c r="G738" i="7"/>
  <c r="H738" i="7"/>
  <c r="I738" i="7"/>
  <c r="F739" i="7"/>
  <c r="G739" i="7"/>
  <c r="H739" i="7"/>
  <c r="I739" i="7"/>
  <c r="F740" i="7"/>
  <c r="G740" i="7"/>
  <c r="H740" i="7"/>
  <c r="I740" i="7"/>
  <c r="F741" i="7"/>
  <c r="G741" i="7"/>
  <c r="H741" i="7"/>
  <c r="I741" i="7"/>
  <c r="F742" i="7"/>
  <c r="G742" i="7"/>
  <c r="H742" i="7"/>
  <c r="I742" i="7"/>
  <c r="F743" i="7"/>
  <c r="G743" i="7"/>
  <c r="H743" i="7"/>
  <c r="I743" i="7"/>
  <c r="F744" i="7"/>
  <c r="G744" i="7"/>
  <c r="H744" i="7"/>
  <c r="I744" i="7"/>
  <c r="F745" i="7"/>
  <c r="G745" i="7"/>
  <c r="H745" i="7"/>
  <c r="I745" i="7"/>
  <c r="F746" i="7"/>
  <c r="G746" i="7"/>
  <c r="H746" i="7"/>
  <c r="I746" i="7"/>
  <c r="F747" i="7"/>
  <c r="G747" i="7"/>
  <c r="H747" i="7"/>
  <c r="I747" i="7"/>
  <c r="F748" i="7"/>
  <c r="G748" i="7"/>
  <c r="H748" i="7"/>
  <c r="I748" i="7"/>
  <c r="F749" i="7"/>
  <c r="G749" i="7"/>
  <c r="H749" i="7"/>
  <c r="I749" i="7"/>
  <c r="F750" i="7"/>
  <c r="G750" i="7"/>
  <c r="H750" i="7"/>
  <c r="I750" i="7"/>
  <c r="F751" i="7"/>
  <c r="G751" i="7"/>
  <c r="H751" i="7"/>
  <c r="I751" i="7"/>
  <c r="F752" i="7"/>
  <c r="G752" i="7"/>
  <c r="H752" i="7"/>
  <c r="I752" i="7"/>
  <c r="F753" i="7"/>
  <c r="G753" i="7"/>
  <c r="H753" i="7"/>
  <c r="I753" i="7"/>
  <c r="F754" i="7"/>
  <c r="G754" i="7"/>
  <c r="H754" i="7"/>
  <c r="I754" i="7"/>
  <c r="F755" i="7"/>
  <c r="G755" i="7"/>
  <c r="H755" i="7"/>
  <c r="I755" i="7"/>
  <c r="F756" i="7"/>
  <c r="G756" i="7"/>
  <c r="H756" i="7"/>
  <c r="I756" i="7"/>
  <c r="F757" i="7"/>
  <c r="G757" i="7"/>
  <c r="H757" i="7"/>
  <c r="I757" i="7"/>
  <c r="F758" i="7"/>
  <c r="G758" i="7"/>
  <c r="H758" i="7"/>
  <c r="I758" i="7"/>
  <c r="F759" i="7"/>
  <c r="G759" i="7"/>
  <c r="H759" i="7"/>
  <c r="I759" i="7"/>
  <c r="F760" i="7"/>
  <c r="G760" i="7"/>
  <c r="H760" i="7"/>
  <c r="I760" i="7"/>
  <c r="F761" i="7"/>
  <c r="G761" i="7"/>
  <c r="H761" i="7"/>
  <c r="I761" i="7"/>
  <c r="F762" i="7"/>
  <c r="G762" i="7"/>
  <c r="H762" i="7"/>
  <c r="I762" i="7"/>
  <c r="F763" i="7"/>
  <c r="G763" i="7"/>
  <c r="H763" i="7"/>
  <c r="I763" i="7"/>
  <c r="F764" i="7"/>
  <c r="G764" i="7"/>
  <c r="H764" i="7"/>
  <c r="I764" i="7"/>
  <c r="F765" i="7"/>
  <c r="G765" i="7"/>
  <c r="H765" i="7"/>
  <c r="I765" i="7"/>
  <c r="F766" i="7"/>
  <c r="G766" i="7"/>
  <c r="H766" i="7"/>
  <c r="I766" i="7"/>
  <c r="F767" i="7"/>
  <c r="G767" i="7"/>
  <c r="H767" i="7"/>
  <c r="I767" i="7"/>
  <c r="F768" i="7"/>
  <c r="G768" i="7"/>
  <c r="H768" i="7"/>
  <c r="I768" i="7"/>
  <c r="F769" i="7"/>
  <c r="G769" i="7"/>
  <c r="H769" i="7"/>
  <c r="I769" i="7"/>
  <c r="F770" i="7"/>
  <c r="G770" i="7"/>
  <c r="H770" i="7"/>
  <c r="I770" i="7"/>
  <c r="F771" i="7"/>
  <c r="G771" i="7"/>
  <c r="H771" i="7"/>
  <c r="I771" i="7"/>
  <c r="F772" i="7"/>
  <c r="G772" i="7"/>
  <c r="H772" i="7"/>
  <c r="I772" i="7"/>
  <c r="F773" i="7"/>
  <c r="G773" i="7"/>
  <c r="H773" i="7"/>
  <c r="I773" i="7"/>
  <c r="F774" i="7"/>
  <c r="G774" i="7"/>
  <c r="H774" i="7"/>
  <c r="I774" i="7"/>
  <c r="F775" i="7"/>
  <c r="G775" i="7"/>
  <c r="H775" i="7"/>
  <c r="I775" i="7"/>
  <c r="F776" i="7"/>
  <c r="G776" i="7"/>
  <c r="H776" i="7"/>
  <c r="I776" i="7"/>
  <c r="F777" i="7"/>
  <c r="G777" i="7"/>
  <c r="H777" i="7"/>
  <c r="I777" i="7"/>
  <c r="F778" i="7"/>
  <c r="G778" i="7"/>
  <c r="H778" i="7"/>
  <c r="I778" i="7"/>
  <c r="F779" i="7"/>
  <c r="G779" i="7"/>
  <c r="H779" i="7"/>
  <c r="I779" i="7"/>
  <c r="F780" i="7"/>
  <c r="G780" i="7"/>
  <c r="H780" i="7"/>
  <c r="I780" i="7"/>
  <c r="F781" i="7"/>
  <c r="G781" i="7"/>
  <c r="H781" i="7"/>
  <c r="I781" i="7"/>
  <c r="F782" i="7"/>
  <c r="G782" i="7"/>
  <c r="H782" i="7"/>
  <c r="I782" i="7"/>
  <c r="F783" i="7"/>
  <c r="G783" i="7"/>
  <c r="H783" i="7"/>
  <c r="I783" i="7"/>
  <c r="F784" i="7"/>
  <c r="G784" i="7"/>
  <c r="H784" i="7"/>
  <c r="I784" i="7"/>
  <c r="F785" i="7"/>
  <c r="G785" i="7"/>
  <c r="H785" i="7"/>
  <c r="I785" i="7"/>
  <c r="F786" i="7"/>
  <c r="G786" i="7"/>
  <c r="H786" i="7"/>
  <c r="I786" i="7"/>
  <c r="F787" i="7"/>
  <c r="G787" i="7"/>
  <c r="H787" i="7"/>
  <c r="I787" i="7"/>
  <c r="F788" i="7"/>
  <c r="G788" i="7"/>
  <c r="H788" i="7"/>
  <c r="I788" i="7"/>
  <c r="F789" i="7"/>
  <c r="G789" i="7"/>
  <c r="H789" i="7"/>
  <c r="I789" i="7"/>
  <c r="F790" i="7"/>
  <c r="G790" i="7"/>
  <c r="H790" i="7"/>
  <c r="I790" i="7"/>
  <c r="F791" i="7"/>
  <c r="G791" i="7"/>
  <c r="H791" i="7"/>
  <c r="I791" i="7"/>
  <c r="F792" i="7"/>
  <c r="G792" i="7"/>
  <c r="H792" i="7"/>
  <c r="I792" i="7"/>
  <c r="F793" i="7"/>
  <c r="G793" i="7"/>
  <c r="H793" i="7"/>
  <c r="I793" i="7"/>
  <c r="F794" i="7"/>
  <c r="G794" i="7"/>
  <c r="H794" i="7"/>
  <c r="I794" i="7"/>
  <c r="F795" i="7"/>
  <c r="G795" i="7"/>
  <c r="H795" i="7"/>
  <c r="I795" i="7"/>
  <c r="F796" i="7"/>
  <c r="G796" i="7"/>
  <c r="H796" i="7"/>
  <c r="I796" i="7"/>
  <c r="F797" i="7"/>
  <c r="G797" i="7"/>
  <c r="H797" i="7"/>
  <c r="I797" i="7"/>
  <c r="F798" i="7"/>
  <c r="G798" i="7"/>
  <c r="H798" i="7"/>
  <c r="I798" i="7"/>
  <c r="F799" i="7"/>
  <c r="G799" i="7"/>
  <c r="H799" i="7"/>
  <c r="I799" i="7"/>
  <c r="F800" i="7"/>
  <c r="G800" i="7"/>
  <c r="H800" i="7"/>
  <c r="I800" i="7"/>
  <c r="F801" i="7"/>
  <c r="G801" i="7"/>
  <c r="H801" i="7"/>
  <c r="I801" i="7"/>
  <c r="F802" i="7"/>
  <c r="G802" i="7"/>
  <c r="H802" i="7"/>
  <c r="I802" i="7"/>
  <c r="B380" i="7"/>
  <c r="C380" i="7"/>
  <c r="D380" i="7"/>
  <c r="B381" i="7"/>
  <c r="C381" i="7"/>
  <c r="D381" i="7"/>
  <c r="B382" i="7"/>
  <c r="C382" i="7"/>
  <c r="D382" i="7"/>
  <c r="B383" i="7"/>
  <c r="C383" i="7"/>
  <c r="D383" i="7"/>
  <c r="B384" i="7"/>
  <c r="C384" i="7"/>
  <c r="D384" i="7"/>
  <c r="B385" i="7"/>
  <c r="C385" i="7"/>
  <c r="D385" i="7"/>
  <c r="B386" i="7"/>
  <c r="C386" i="7"/>
  <c r="D386" i="7"/>
  <c r="B387" i="7"/>
  <c r="C387" i="7"/>
  <c r="D387" i="7"/>
  <c r="B388" i="7"/>
  <c r="C388" i="7"/>
  <c r="D388" i="7"/>
  <c r="B389" i="7"/>
  <c r="C389" i="7"/>
  <c r="D389" i="7"/>
  <c r="B390" i="7"/>
  <c r="C390" i="7"/>
  <c r="D390" i="7"/>
  <c r="B391" i="7"/>
  <c r="C391" i="7"/>
  <c r="D391" i="7"/>
  <c r="B392" i="7"/>
  <c r="C392" i="7"/>
  <c r="D392" i="7"/>
  <c r="B393" i="7"/>
  <c r="C393" i="7"/>
  <c r="D393" i="7"/>
  <c r="B394" i="7"/>
  <c r="C394" i="7"/>
  <c r="D394" i="7"/>
  <c r="B395" i="7"/>
  <c r="C395" i="7"/>
  <c r="D395" i="7"/>
  <c r="B396" i="7"/>
  <c r="C396" i="7"/>
  <c r="D396" i="7"/>
  <c r="B397" i="7"/>
  <c r="C397" i="7"/>
  <c r="D397" i="7"/>
  <c r="B398" i="7"/>
  <c r="C398" i="7"/>
  <c r="D398" i="7"/>
  <c r="B399" i="7"/>
  <c r="C399" i="7"/>
  <c r="D399" i="7"/>
  <c r="B400" i="7"/>
  <c r="C400" i="7"/>
  <c r="D400" i="7"/>
  <c r="B401" i="7"/>
  <c r="C401" i="7"/>
  <c r="D401" i="7"/>
  <c r="B402" i="7"/>
  <c r="C402" i="7"/>
  <c r="D402" i="7"/>
  <c r="B403" i="7"/>
  <c r="C403" i="7"/>
  <c r="D403" i="7"/>
  <c r="B404" i="7"/>
  <c r="C404" i="7"/>
  <c r="D404" i="7"/>
  <c r="B405" i="7"/>
  <c r="C405" i="7"/>
  <c r="D405" i="7"/>
  <c r="B406" i="7"/>
  <c r="C406" i="7"/>
  <c r="D406" i="7"/>
  <c r="B407" i="7"/>
  <c r="C407" i="7"/>
  <c r="D407" i="7"/>
  <c r="B408" i="7"/>
  <c r="C408" i="7"/>
  <c r="D408" i="7"/>
  <c r="B409" i="7"/>
  <c r="C409" i="7"/>
  <c r="D409" i="7"/>
  <c r="B410" i="7"/>
  <c r="C410" i="7"/>
  <c r="D410" i="7"/>
  <c r="B411" i="7"/>
  <c r="C411" i="7"/>
  <c r="D411" i="7"/>
  <c r="B412" i="7"/>
  <c r="C412" i="7"/>
  <c r="D412" i="7"/>
  <c r="B413" i="7"/>
  <c r="C413" i="7"/>
  <c r="D413" i="7"/>
  <c r="B414" i="7"/>
  <c r="C414" i="7"/>
  <c r="D414" i="7"/>
  <c r="B415" i="7"/>
  <c r="C415" i="7"/>
  <c r="D415" i="7"/>
  <c r="B416" i="7"/>
  <c r="C416" i="7"/>
  <c r="D416" i="7"/>
  <c r="B417" i="7"/>
  <c r="C417" i="7"/>
  <c r="D417" i="7"/>
  <c r="B418" i="7"/>
  <c r="C418" i="7"/>
  <c r="D418" i="7"/>
  <c r="B419" i="7"/>
  <c r="C419" i="7"/>
  <c r="D419" i="7"/>
  <c r="B420" i="7"/>
  <c r="C420" i="7"/>
  <c r="D420" i="7"/>
  <c r="B421" i="7"/>
  <c r="C421" i="7"/>
  <c r="D421" i="7"/>
  <c r="B422" i="7"/>
  <c r="C422" i="7"/>
  <c r="D422" i="7"/>
  <c r="B423" i="7"/>
  <c r="C423" i="7"/>
  <c r="D423" i="7"/>
  <c r="B424" i="7"/>
  <c r="C424" i="7"/>
  <c r="D424" i="7"/>
  <c r="B425" i="7"/>
  <c r="C425" i="7"/>
  <c r="D425" i="7"/>
  <c r="B426" i="7"/>
  <c r="C426" i="7"/>
  <c r="D426" i="7"/>
  <c r="B427" i="7"/>
  <c r="C427" i="7"/>
  <c r="D427" i="7"/>
  <c r="B428" i="7"/>
  <c r="C428" i="7"/>
  <c r="D428" i="7"/>
  <c r="B429" i="7"/>
  <c r="C429" i="7"/>
  <c r="D429" i="7"/>
  <c r="B430" i="7"/>
  <c r="C430" i="7"/>
  <c r="D430" i="7"/>
  <c r="B431" i="7"/>
  <c r="C431" i="7"/>
  <c r="D431" i="7"/>
  <c r="B432" i="7"/>
  <c r="C432" i="7"/>
  <c r="D432" i="7"/>
  <c r="B433" i="7"/>
  <c r="C433" i="7"/>
  <c r="D433" i="7"/>
  <c r="B434" i="7"/>
  <c r="C434" i="7"/>
  <c r="D434" i="7"/>
  <c r="B435" i="7"/>
  <c r="C435" i="7"/>
  <c r="D435" i="7"/>
  <c r="B436" i="7"/>
  <c r="C436" i="7"/>
  <c r="D436" i="7"/>
  <c r="B437" i="7"/>
  <c r="C437" i="7"/>
  <c r="D437" i="7"/>
  <c r="B438" i="7"/>
  <c r="C438" i="7"/>
  <c r="D438" i="7"/>
  <c r="B439" i="7"/>
  <c r="C439" i="7"/>
  <c r="D439" i="7"/>
  <c r="B440" i="7"/>
  <c r="C440" i="7"/>
  <c r="D440" i="7"/>
  <c r="B441" i="7"/>
  <c r="C441" i="7"/>
  <c r="D441" i="7"/>
  <c r="B442" i="7"/>
  <c r="C442" i="7"/>
  <c r="D442" i="7"/>
  <c r="B443" i="7"/>
  <c r="C443" i="7"/>
  <c r="D443" i="7"/>
  <c r="B444" i="7"/>
  <c r="C444" i="7"/>
  <c r="D444" i="7"/>
  <c r="B445" i="7"/>
  <c r="C445" i="7"/>
  <c r="D445" i="7"/>
  <c r="B446" i="7"/>
  <c r="C446" i="7"/>
  <c r="D446" i="7"/>
  <c r="B447" i="7"/>
  <c r="C447" i="7"/>
  <c r="D447" i="7"/>
  <c r="B448" i="7"/>
  <c r="C448" i="7"/>
  <c r="D448" i="7"/>
  <c r="B449" i="7"/>
  <c r="C449" i="7"/>
  <c r="D449" i="7"/>
  <c r="B450" i="7"/>
  <c r="C450" i="7"/>
  <c r="D450" i="7"/>
  <c r="B451" i="7"/>
  <c r="C451" i="7"/>
  <c r="D451" i="7"/>
  <c r="B452" i="7"/>
  <c r="C452" i="7"/>
  <c r="D452" i="7"/>
  <c r="B453" i="7"/>
  <c r="C453" i="7"/>
  <c r="D453" i="7"/>
  <c r="B454" i="7"/>
  <c r="C454" i="7"/>
  <c r="D454" i="7"/>
  <c r="B455" i="7"/>
  <c r="C455" i="7"/>
  <c r="D455" i="7"/>
  <c r="B456" i="7"/>
  <c r="C456" i="7"/>
  <c r="D456" i="7"/>
  <c r="B457" i="7"/>
  <c r="C457" i="7"/>
  <c r="D457" i="7"/>
  <c r="B458" i="7"/>
  <c r="C458" i="7"/>
  <c r="D458" i="7"/>
  <c r="B459" i="7"/>
  <c r="C459" i="7"/>
  <c r="D459" i="7"/>
  <c r="B460" i="7"/>
  <c r="C460" i="7"/>
  <c r="D460" i="7"/>
  <c r="B461" i="7"/>
  <c r="C461" i="7"/>
  <c r="D461" i="7"/>
  <c r="B462" i="7"/>
  <c r="C462" i="7"/>
  <c r="D462" i="7"/>
  <c r="B463" i="7"/>
  <c r="C463" i="7"/>
  <c r="D463" i="7"/>
  <c r="B464" i="7"/>
  <c r="C464" i="7"/>
  <c r="D464" i="7"/>
  <c r="B465" i="7"/>
  <c r="C465" i="7"/>
  <c r="D465" i="7"/>
  <c r="B466" i="7"/>
  <c r="C466" i="7"/>
  <c r="D466" i="7"/>
  <c r="B467" i="7"/>
  <c r="C467" i="7"/>
  <c r="D467" i="7"/>
  <c r="B468" i="7"/>
  <c r="C468" i="7"/>
  <c r="D468" i="7"/>
  <c r="B469" i="7"/>
  <c r="C469" i="7"/>
  <c r="D469" i="7"/>
  <c r="B470" i="7"/>
  <c r="C470" i="7"/>
  <c r="D470" i="7"/>
  <c r="B471" i="7"/>
  <c r="C471" i="7"/>
  <c r="D471" i="7"/>
  <c r="B472" i="7"/>
  <c r="C472" i="7"/>
  <c r="D472" i="7"/>
  <c r="B473" i="7"/>
  <c r="C473" i="7"/>
  <c r="D473" i="7"/>
  <c r="B474" i="7"/>
  <c r="C474" i="7"/>
  <c r="D474" i="7"/>
  <c r="B475" i="7"/>
  <c r="C475" i="7"/>
  <c r="D475" i="7"/>
  <c r="B476" i="7"/>
  <c r="C476" i="7"/>
  <c r="D476" i="7"/>
  <c r="B477" i="7"/>
  <c r="C477" i="7"/>
  <c r="D477" i="7"/>
  <c r="B478" i="7"/>
  <c r="C478" i="7"/>
  <c r="D478" i="7"/>
  <c r="B479" i="7"/>
  <c r="C479" i="7"/>
  <c r="D479" i="7"/>
  <c r="B480" i="7"/>
  <c r="C480" i="7"/>
  <c r="D480" i="7"/>
  <c r="B481" i="7"/>
  <c r="C481" i="7"/>
  <c r="D481" i="7"/>
  <c r="B482" i="7"/>
  <c r="C482" i="7"/>
  <c r="D482" i="7"/>
  <c r="B483" i="7"/>
  <c r="C483" i="7"/>
  <c r="D483" i="7"/>
  <c r="B484" i="7"/>
  <c r="C484" i="7"/>
  <c r="D484" i="7"/>
  <c r="B485" i="7"/>
  <c r="C485" i="7"/>
  <c r="D485" i="7"/>
  <c r="B486" i="7"/>
  <c r="C486" i="7"/>
  <c r="D486" i="7"/>
  <c r="B487" i="7"/>
  <c r="C487" i="7"/>
  <c r="D487" i="7"/>
  <c r="B488" i="7"/>
  <c r="C488" i="7"/>
  <c r="D488" i="7"/>
  <c r="B489" i="7"/>
  <c r="C489" i="7"/>
  <c r="D489" i="7"/>
  <c r="B490" i="7"/>
  <c r="C490" i="7"/>
  <c r="D490" i="7"/>
  <c r="B491" i="7"/>
  <c r="C491" i="7"/>
  <c r="D491" i="7"/>
  <c r="B492" i="7"/>
  <c r="C492" i="7"/>
  <c r="D492" i="7"/>
  <c r="B493" i="7"/>
  <c r="C493" i="7"/>
  <c r="D493" i="7"/>
  <c r="B494" i="7"/>
  <c r="C494" i="7"/>
  <c r="D494" i="7"/>
  <c r="B495" i="7"/>
  <c r="C495" i="7"/>
  <c r="D495" i="7"/>
  <c r="B496" i="7"/>
  <c r="C496" i="7"/>
  <c r="D496" i="7"/>
  <c r="B497" i="7"/>
  <c r="C497" i="7"/>
  <c r="D497" i="7"/>
  <c r="B498" i="7"/>
  <c r="C498" i="7"/>
  <c r="D498" i="7"/>
  <c r="B499" i="7"/>
  <c r="C499" i="7"/>
  <c r="D499" i="7"/>
  <c r="B500" i="7"/>
  <c r="C500" i="7"/>
  <c r="D500" i="7"/>
  <c r="B501" i="7"/>
  <c r="C501" i="7"/>
  <c r="D501" i="7"/>
  <c r="B502" i="7"/>
  <c r="C502" i="7"/>
  <c r="D502" i="7"/>
  <c r="B503" i="7"/>
  <c r="C503" i="7"/>
  <c r="D503" i="7"/>
  <c r="B504" i="7"/>
  <c r="C504" i="7"/>
  <c r="D504" i="7"/>
  <c r="B505" i="7"/>
  <c r="C505" i="7"/>
  <c r="D505" i="7"/>
  <c r="B506" i="7"/>
  <c r="C506" i="7"/>
  <c r="D506" i="7"/>
  <c r="B507" i="7"/>
  <c r="C507" i="7"/>
  <c r="D507" i="7"/>
  <c r="B508" i="7"/>
  <c r="C508" i="7"/>
  <c r="D508" i="7"/>
  <c r="B509" i="7"/>
  <c r="C509" i="7"/>
  <c r="D509" i="7"/>
  <c r="B510" i="7"/>
  <c r="C510" i="7"/>
  <c r="D510" i="7"/>
  <c r="B511" i="7"/>
  <c r="C511" i="7"/>
  <c r="D511" i="7"/>
  <c r="B512" i="7"/>
  <c r="C512" i="7"/>
  <c r="D512" i="7"/>
  <c r="B513" i="7"/>
  <c r="C513" i="7"/>
  <c r="D513" i="7"/>
  <c r="B514" i="7"/>
  <c r="C514" i="7"/>
  <c r="D514" i="7"/>
  <c r="B515" i="7"/>
  <c r="C515" i="7"/>
  <c r="D515" i="7"/>
  <c r="B516" i="7"/>
  <c r="C516" i="7"/>
  <c r="D516" i="7"/>
  <c r="B517" i="7"/>
  <c r="C517" i="7"/>
  <c r="D517" i="7"/>
  <c r="B518" i="7"/>
  <c r="C518" i="7"/>
  <c r="D518" i="7"/>
  <c r="B519" i="7"/>
  <c r="C519" i="7"/>
  <c r="D519" i="7"/>
  <c r="B520" i="7"/>
  <c r="C520" i="7"/>
  <c r="D520" i="7"/>
  <c r="B521" i="7"/>
  <c r="C521" i="7"/>
  <c r="D521" i="7"/>
  <c r="B522" i="7"/>
  <c r="C522" i="7"/>
  <c r="D522" i="7"/>
  <c r="B523" i="7"/>
  <c r="C523" i="7"/>
  <c r="D523" i="7"/>
  <c r="B524" i="7"/>
  <c r="C524" i="7"/>
  <c r="D524" i="7"/>
  <c r="B525" i="7"/>
  <c r="C525" i="7"/>
  <c r="D525" i="7"/>
  <c r="B526" i="7"/>
  <c r="C526" i="7"/>
  <c r="D526" i="7"/>
  <c r="B527" i="7"/>
  <c r="C527" i="7"/>
  <c r="D527" i="7"/>
  <c r="B528" i="7"/>
  <c r="C528" i="7"/>
  <c r="D528" i="7"/>
  <c r="B529" i="7"/>
  <c r="C529" i="7"/>
  <c r="D529" i="7"/>
  <c r="B530" i="7"/>
  <c r="C530" i="7"/>
  <c r="D530" i="7"/>
  <c r="B531" i="7"/>
  <c r="C531" i="7"/>
  <c r="D531" i="7"/>
  <c r="B532" i="7"/>
  <c r="C532" i="7"/>
  <c r="D532" i="7"/>
  <c r="B533" i="7"/>
  <c r="C533" i="7"/>
  <c r="D533" i="7"/>
  <c r="B534" i="7"/>
  <c r="C534" i="7"/>
  <c r="D534" i="7"/>
  <c r="B535" i="7"/>
  <c r="C535" i="7"/>
  <c r="D535" i="7"/>
  <c r="B536" i="7"/>
  <c r="C536" i="7"/>
  <c r="D536" i="7"/>
  <c r="B537" i="7"/>
  <c r="C537" i="7"/>
  <c r="D537" i="7"/>
  <c r="B538" i="7"/>
  <c r="C538" i="7"/>
  <c r="D538" i="7"/>
  <c r="B539" i="7"/>
  <c r="C539" i="7"/>
  <c r="D539" i="7"/>
  <c r="B540" i="7"/>
  <c r="C540" i="7"/>
  <c r="D540" i="7"/>
  <c r="B541" i="7"/>
  <c r="C541" i="7"/>
  <c r="D541" i="7"/>
  <c r="B542" i="7"/>
  <c r="C542" i="7"/>
  <c r="D542" i="7"/>
  <c r="B543" i="7"/>
  <c r="C543" i="7"/>
  <c r="D543" i="7"/>
  <c r="B544" i="7"/>
  <c r="C544" i="7"/>
  <c r="D544" i="7"/>
  <c r="B545" i="7"/>
  <c r="C545" i="7"/>
  <c r="D545" i="7"/>
  <c r="B546" i="7"/>
  <c r="C546" i="7"/>
  <c r="D546" i="7"/>
  <c r="B547" i="7"/>
  <c r="C547" i="7"/>
  <c r="D547" i="7"/>
  <c r="B548" i="7"/>
  <c r="C548" i="7"/>
  <c r="D548" i="7"/>
  <c r="B549" i="7"/>
  <c r="C549" i="7"/>
  <c r="D549" i="7"/>
  <c r="B550" i="7"/>
  <c r="C550" i="7"/>
  <c r="D550" i="7"/>
  <c r="B551" i="7"/>
  <c r="C551" i="7"/>
  <c r="D551" i="7"/>
  <c r="B552" i="7"/>
  <c r="C552" i="7"/>
  <c r="D552" i="7"/>
  <c r="B553" i="7"/>
  <c r="C553" i="7"/>
  <c r="D553" i="7"/>
  <c r="B554" i="7"/>
  <c r="C554" i="7"/>
  <c r="D554" i="7"/>
  <c r="B555" i="7"/>
  <c r="C555" i="7"/>
  <c r="D555" i="7"/>
  <c r="B556" i="7"/>
  <c r="C556" i="7"/>
  <c r="D556" i="7"/>
  <c r="B557" i="7"/>
  <c r="C557" i="7"/>
  <c r="D557" i="7"/>
  <c r="B558" i="7"/>
  <c r="C558" i="7"/>
  <c r="D558" i="7"/>
  <c r="B559" i="7"/>
  <c r="C559" i="7"/>
  <c r="D559" i="7"/>
  <c r="B560" i="7"/>
  <c r="C560" i="7"/>
  <c r="D560" i="7"/>
  <c r="B561" i="7"/>
  <c r="C561" i="7"/>
  <c r="D561" i="7"/>
  <c r="B562" i="7"/>
  <c r="C562" i="7"/>
  <c r="D562" i="7"/>
  <c r="B563" i="7"/>
  <c r="C563" i="7"/>
  <c r="D563" i="7"/>
  <c r="B564" i="7"/>
  <c r="C564" i="7"/>
  <c r="D564" i="7"/>
  <c r="B565" i="7"/>
  <c r="C565" i="7"/>
  <c r="D565" i="7"/>
  <c r="B566" i="7"/>
  <c r="C566" i="7"/>
  <c r="D566" i="7"/>
  <c r="B567" i="7"/>
  <c r="C567" i="7"/>
  <c r="D567" i="7"/>
  <c r="B568" i="7"/>
  <c r="C568" i="7"/>
  <c r="D568" i="7"/>
  <c r="B569" i="7"/>
  <c r="C569" i="7"/>
  <c r="D569" i="7"/>
  <c r="B570" i="7"/>
  <c r="C570" i="7"/>
  <c r="D570" i="7"/>
  <c r="B571" i="7"/>
  <c r="C571" i="7"/>
  <c r="D571" i="7"/>
  <c r="B572" i="7"/>
  <c r="C572" i="7"/>
  <c r="D572" i="7"/>
  <c r="B573" i="7"/>
  <c r="C573" i="7"/>
  <c r="D573" i="7"/>
  <c r="B574" i="7"/>
  <c r="C574" i="7"/>
  <c r="D574" i="7"/>
  <c r="B575" i="7"/>
  <c r="C575" i="7"/>
  <c r="D575" i="7"/>
  <c r="B576" i="7"/>
  <c r="C576" i="7"/>
  <c r="D576" i="7"/>
  <c r="B577" i="7"/>
  <c r="C577" i="7"/>
  <c r="D577" i="7"/>
  <c r="B578" i="7"/>
  <c r="C578" i="7"/>
  <c r="D578" i="7"/>
  <c r="B579" i="7"/>
  <c r="C579" i="7"/>
  <c r="D579" i="7"/>
  <c r="B580" i="7"/>
  <c r="C580" i="7"/>
  <c r="D580" i="7"/>
  <c r="B581" i="7"/>
  <c r="C581" i="7"/>
  <c r="D581" i="7"/>
  <c r="B582" i="7"/>
  <c r="C582" i="7"/>
  <c r="D582" i="7"/>
  <c r="B583" i="7"/>
  <c r="C583" i="7"/>
  <c r="D583" i="7"/>
  <c r="B584" i="7"/>
  <c r="C584" i="7"/>
  <c r="D584" i="7"/>
  <c r="B585" i="7"/>
  <c r="C585" i="7"/>
  <c r="D585" i="7"/>
  <c r="B586" i="7"/>
  <c r="C586" i="7"/>
  <c r="D586" i="7"/>
  <c r="B587" i="7"/>
  <c r="C587" i="7"/>
  <c r="D587" i="7"/>
  <c r="B588" i="7"/>
  <c r="C588" i="7"/>
  <c r="D588" i="7"/>
  <c r="B589" i="7"/>
  <c r="C589" i="7"/>
  <c r="D589" i="7"/>
  <c r="B590" i="7"/>
  <c r="C590" i="7"/>
  <c r="D590" i="7"/>
  <c r="B591" i="7"/>
  <c r="C591" i="7"/>
  <c r="D591" i="7"/>
  <c r="B592" i="7"/>
  <c r="C592" i="7"/>
  <c r="D592" i="7"/>
  <c r="B593" i="7"/>
  <c r="C593" i="7"/>
  <c r="D593" i="7"/>
  <c r="B594" i="7"/>
  <c r="C594" i="7"/>
  <c r="D594" i="7"/>
  <c r="B595" i="7"/>
  <c r="C595" i="7"/>
  <c r="D595" i="7"/>
  <c r="B596" i="7"/>
  <c r="C596" i="7"/>
  <c r="D596" i="7"/>
  <c r="B597" i="7"/>
  <c r="C597" i="7"/>
  <c r="D597" i="7"/>
  <c r="B598" i="7"/>
  <c r="C598" i="7"/>
  <c r="D598" i="7"/>
  <c r="B599" i="7"/>
  <c r="C599" i="7"/>
  <c r="D599" i="7"/>
  <c r="B600" i="7"/>
  <c r="C600" i="7"/>
  <c r="D600" i="7"/>
  <c r="B601" i="7"/>
  <c r="C601" i="7"/>
  <c r="D601" i="7"/>
  <c r="B602" i="7"/>
  <c r="C602" i="7"/>
  <c r="D602" i="7"/>
  <c r="B603" i="7"/>
  <c r="C603" i="7"/>
  <c r="D603" i="7"/>
  <c r="B604" i="7"/>
  <c r="C604" i="7"/>
  <c r="D604" i="7"/>
  <c r="B605" i="7"/>
  <c r="C605" i="7"/>
  <c r="D605" i="7"/>
  <c r="B606" i="7"/>
  <c r="C606" i="7"/>
  <c r="D606" i="7"/>
  <c r="B607" i="7"/>
  <c r="C607" i="7"/>
  <c r="D607" i="7"/>
  <c r="B608" i="7"/>
  <c r="C608" i="7"/>
  <c r="D608" i="7"/>
  <c r="B609" i="7"/>
  <c r="C609" i="7"/>
  <c r="D609" i="7"/>
  <c r="B610" i="7"/>
  <c r="C610" i="7"/>
  <c r="D610" i="7"/>
  <c r="B611" i="7"/>
  <c r="C611" i="7"/>
  <c r="D611" i="7"/>
  <c r="B612" i="7"/>
  <c r="C612" i="7"/>
  <c r="D612" i="7"/>
  <c r="B613" i="7"/>
  <c r="C613" i="7"/>
  <c r="D613" i="7"/>
  <c r="B614" i="7"/>
  <c r="C614" i="7"/>
  <c r="D614" i="7"/>
  <c r="B615" i="7"/>
  <c r="C615" i="7"/>
  <c r="D615" i="7"/>
  <c r="B616" i="7"/>
  <c r="C616" i="7"/>
  <c r="D616" i="7"/>
  <c r="B617" i="7"/>
  <c r="C617" i="7"/>
  <c r="D617" i="7"/>
  <c r="B618" i="7"/>
  <c r="C618" i="7"/>
  <c r="D618" i="7"/>
  <c r="B619" i="7"/>
  <c r="C619" i="7"/>
  <c r="D619" i="7"/>
  <c r="B620" i="7"/>
  <c r="C620" i="7"/>
  <c r="D620" i="7"/>
  <c r="B621" i="7"/>
  <c r="C621" i="7"/>
  <c r="D621" i="7"/>
  <c r="B622" i="7"/>
  <c r="C622" i="7"/>
  <c r="D622" i="7"/>
  <c r="B623" i="7"/>
  <c r="C623" i="7"/>
  <c r="D623" i="7"/>
  <c r="B624" i="7"/>
  <c r="C624" i="7"/>
  <c r="D624" i="7"/>
  <c r="B625" i="7"/>
  <c r="C625" i="7"/>
  <c r="D625" i="7"/>
  <c r="B626" i="7"/>
  <c r="C626" i="7"/>
  <c r="D626" i="7"/>
  <c r="B627" i="7"/>
  <c r="C627" i="7"/>
  <c r="D627" i="7"/>
  <c r="B628" i="7"/>
  <c r="C628" i="7"/>
  <c r="D628" i="7"/>
  <c r="B629" i="7"/>
  <c r="C629" i="7"/>
  <c r="D629" i="7"/>
  <c r="B630" i="7"/>
  <c r="C630" i="7"/>
  <c r="D630" i="7"/>
  <c r="B631" i="7"/>
  <c r="C631" i="7"/>
  <c r="D631" i="7"/>
  <c r="B632" i="7"/>
  <c r="C632" i="7"/>
  <c r="D632" i="7"/>
  <c r="B633" i="7"/>
  <c r="C633" i="7"/>
  <c r="D633" i="7"/>
  <c r="B634" i="7"/>
  <c r="C634" i="7"/>
  <c r="D634" i="7"/>
  <c r="B635" i="7"/>
  <c r="C635" i="7"/>
  <c r="D635" i="7"/>
  <c r="B636" i="7"/>
  <c r="C636" i="7"/>
  <c r="D636" i="7"/>
  <c r="B637" i="7"/>
  <c r="C637" i="7"/>
  <c r="D637" i="7"/>
  <c r="B638" i="7"/>
  <c r="C638" i="7"/>
  <c r="D638" i="7"/>
  <c r="B639" i="7"/>
  <c r="C639" i="7"/>
  <c r="D639" i="7"/>
  <c r="B640" i="7"/>
  <c r="C640" i="7"/>
  <c r="D640" i="7"/>
  <c r="B641" i="7"/>
  <c r="C641" i="7"/>
  <c r="D641" i="7"/>
  <c r="B642" i="7"/>
  <c r="C642" i="7"/>
  <c r="D642" i="7"/>
  <c r="B643" i="7"/>
  <c r="C643" i="7"/>
  <c r="D643" i="7"/>
  <c r="B644" i="7"/>
  <c r="C644" i="7"/>
  <c r="D644" i="7"/>
  <c r="B645" i="7"/>
  <c r="C645" i="7"/>
  <c r="D645" i="7"/>
  <c r="B646" i="7"/>
  <c r="C646" i="7"/>
  <c r="D646" i="7"/>
  <c r="B647" i="7"/>
  <c r="C647" i="7"/>
  <c r="D647" i="7"/>
  <c r="B648" i="7"/>
  <c r="C648" i="7"/>
  <c r="D648" i="7"/>
  <c r="B649" i="7"/>
  <c r="C649" i="7"/>
  <c r="D649" i="7"/>
  <c r="B650" i="7"/>
  <c r="C650" i="7"/>
  <c r="D650" i="7"/>
  <c r="B651" i="7"/>
  <c r="C651" i="7"/>
  <c r="D651" i="7"/>
  <c r="B652" i="7"/>
  <c r="C652" i="7"/>
  <c r="D652" i="7"/>
  <c r="B653" i="7"/>
  <c r="C653" i="7"/>
  <c r="D653" i="7"/>
  <c r="B654" i="7"/>
  <c r="C654" i="7"/>
  <c r="D654" i="7"/>
  <c r="B655" i="7"/>
  <c r="C655" i="7"/>
  <c r="D655" i="7"/>
  <c r="B656" i="7"/>
  <c r="C656" i="7"/>
  <c r="D656" i="7"/>
  <c r="B657" i="7"/>
  <c r="C657" i="7"/>
  <c r="D657" i="7"/>
  <c r="B658" i="7"/>
  <c r="C658" i="7"/>
  <c r="D658" i="7"/>
  <c r="B659" i="7"/>
  <c r="C659" i="7"/>
  <c r="D659" i="7"/>
  <c r="B660" i="7"/>
  <c r="C660" i="7"/>
  <c r="D660" i="7"/>
  <c r="B661" i="7"/>
  <c r="C661" i="7"/>
  <c r="D661" i="7"/>
  <c r="B662" i="7"/>
  <c r="C662" i="7"/>
  <c r="D662" i="7"/>
  <c r="B663" i="7"/>
  <c r="C663" i="7"/>
  <c r="D663" i="7"/>
  <c r="B664" i="7"/>
  <c r="C664" i="7"/>
  <c r="D664" i="7"/>
  <c r="B665" i="7"/>
  <c r="C665" i="7"/>
  <c r="D665" i="7"/>
  <c r="B666" i="7"/>
  <c r="C666" i="7"/>
  <c r="D666" i="7"/>
  <c r="B667" i="7"/>
  <c r="C667" i="7"/>
  <c r="D667" i="7"/>
  <c r="B668" i="7"/>
  <c r="C668" i="7"/>
  <c r="D668" i="7"/>
  <c r="B669" i="7"/>
  <c r="C669" i="7"/>
  <c r="D669" i="7"/>
  <c r="B670" i="7"/>
  <c r="C670" i="7"/>
  <c r="D670" i="7"/>
  <c r="B671" i="7"/>
  <c r="C671" i="7"/>
  <c r="D671" i="7"/>
  <c r="B672" i="7"/>
  <c r="C672" i="7"/>
  <c r="D672" i="7"/>
  <c r="B673" i="7"/>
  <c r="C673" i="7"/>
  <c r="D673" i="7"/>
  <c r="B674" i="7"/>
  <c r="C674" i="7"/>
  <c r="D674" i="7"/>
  <c r="B675" i="7"/>
  <c r="C675" i="7"/>
  <c r="D675" i="7"/>
  <c r="B676" i="7"/>
  <c r="C676" i="7"/>
  <c r="D676" i="7"/>
  <c r="B677" i="7"/>
  <c r="C677" i="7"/>
  <c r="D677" i="7"/>
  <c r="B678" i="7"/>
  <c r="C678" i="7"/>
  <c r="D678" i="7"/>
  <c r="B679" i="7"/>
  <c r="C679" i="7"/>
  <c r="D679" i="7"/>
  <c r="B680" i="7"/>
  <c r="C680" i="7"/>
  <c r="D680" i="7"/>
  <c r="B681" i="7"/>
  <c r="C681" i="7"/>
  <c r="D681" i="7"/>
  <c r="B682" i="7"/>
  <c r="C682" i="7"/>
  <c r="D682" i="7"/>
  <c r="B683" i="7"/>
  <c r="C683" i="7"/>
  <c r="D683" i="7"/>
  <c r="B684" i="7"/>
  <c r="C684" i="7"/>
  <c r="D684" i="7"/>
  <c r="B685" i="7"/>
  <c r="C685" i="7"/>
  <c r="D685" i="7"/>
  <c r="B686" i="7"/>
  <c r="C686" i="7"/>
  <c r="D686" i="7"/>
  <c r="B687" i="7"/>
  <c r="C687" i="7"/>
  <c r="D687" i="7"/>
  <c r="B688" i="7"/>
  <c r="C688" i="7"/>
  <c r="D688" i="7"/>
  <c r="B689" i="7"/>
  <c r="C689" i="7"/>
  <c r="D689" i="7"/>
  <c r="B690" i="7"/>
  <c r="C690" i="7"/>
  <c r="D690" i="7"/>
  <c r="B691" i="7"/>
  <c r="C691" i="7"/>
  <c r="D691" i="7"/>
  <c r="B692" i="7"/>
  <c r="C692" i="7"/>
  <c r="D692" i="7"/>
  <c r="B693" i="7"/>
  <c r="C693" i="7"/>
  <c r="D693" i="7"/>
  <c r="B694" i="7"/>
  <c r="C694" i="7"/>
  <c r="D694" i="7"/>
  <c r="B695" i="7"/>
  <c r="C695" i="7"/>
  <c r="D695" i="7"/>
  <c r="B696" i="7"/>
  <c r="C696" i="7"/>
  <c r="D696" i="7"/>
  <c r="B697" i="7"/>
  <c r="C697" i="7"/>
  <c r="D697" i="7"/>
  <c r="B698" i="7"/>
  <c r="C698" i="7"/>
  <c r="D698" i="7"/>
  <c r="B699" i="7"/>
  <c r="C699" i="7"/>
  <c r="D699" i="7"/>
  <c r="B700" i="7"/>
  <c r="C700" i="7"/>
  <c r="D700" i="7"/>
  <c r="B701" i="7"/>
  <c r="C701" i="7"/>
  <c r="D701" i="7"/>
  <c r="B702" i="7"/>
  <c r="C702" i="7"/>
  <c r="D702" i="7"/>
  <c r="B703" i="7"/>
  <c r="C703" i="7"/>
  <c r="D703" i="7"/>
  <c r="B704" i="7"/>
  <c r="C704" i="7"/>
  <c r="D704" i="7"/>
  <c r="B705" i="7"/>
  <c r="C705" i="7"/>
  <c r="D705" i="7"/>
  <c r="B706" i="7"/>
  <c r="C706" i="7"/>
  <c r="D706" i="7"/>
  <c r="B707" i="7"/>
  <c r="C707" i="7"/>
  <c r="D707" i="7"/>
  <c r="B708" i="7"/>
  <c r="C708" i="7"/>
  <c r="D708" i="7"/>
  <c r="B709" i="7"/>
  <c r="C709" i="7"/>
  <c r="D709" i="7"/>
  <c r="B710" i="7"/>
  <c r="C710" i="7"/>
  <c r="D710" i="7"/>
  <c r="B711" i="7"/>
  <c r="C711" i="7"/>
  <c r="D711" i="7"/>
  <c r="B712" i="7"/>
  <c r="C712" i="7"/>
  <c r="D712" i="7"/>
  <c r="B713" i="7"/>
  <c r="C713" i="7"/>
  <c r="D713" i="7"/>
  <c r="B714" i="7"/>
  <c r="C714" i="7"/>
  <c r="D714" i="7"/>
  <c r="B715" i="7"/>
  <c r="C715" i="7"/>
  <c r="D715" i="7"/>
  <c r="B716" i="7"/>
  <c r="C716" i="7"/>
  <c r="D716" i="7"/>
  <c r="B717" i="7"/>
  <c r="C717" i="7"/>
  <c r="D717" i="7"/>
  <c r="B718" i="7"/>
  <c r="C718" i="7"/>
  <c r="D718" i="7"/>
  <c r="B719" i="7"/>
  <c r="C719" i="7"/>
  <c r="D719" i="7"/>
  <c r="B720" i="7"/>
  <c r="C720" i="7"/>
  <c r="D720" i="7"/>
  <c r="B721" i="7"/>
  <c r="C721" i="7"/>
  <c r="D721" i="7"/>
  <c r="B722" i="7"/>
  <c r="C722" i="7"/>
  <c r="D722" i="7"/>
  <c r="B723" i="7"/>
  <c r="C723" i="7"/>
  <c r="D723" i="7"/>
  <c r="B724" i="7"/>
  <c r="C724" i="7"/>
  <c r="D724" i="7"/>
  <c r="B725" i="7"/>
  <c r="C725" i="7"/>
  <c r="D725" i="7"/>
  <c r="B726" i="7"/>
  <c r="C726" i="7"/>
  <c r="D726" i="7"/>
  <c r="B727" i="7"/>
  <c r="C727" i="7"/>
  <c r="D727" i="7"/>
  <c r="B728" i="7"/>
  <c r="C728" i="7"/>
  <c r="D728" i="7"/>
  <c r="B729" i="7"/>
  <c r="C729" i="7"/>
  <c r="D729" i="7"/>
  <c r="B730" i="7"/>
  <c r="C730" i="7"/>
  <c r="D730" i="7"/>
  <c r="B731" i="7"/>
  <c r="C731" i="7"/>
  <c r="D731" i="7"/>
  <c r="B732" i="7"/>
  <c r="C732" i="7"/>
  <c r="D732" i="7"/>
  <c r="B733" i="7"/>
  <c r="C733" i="7"/>
  <c r="D733" i="7"/>
  <c r="B734" i="7"/>
  <c r="C734" i="7"/>
  <c r="D734" i="7"/>
  <c r="B735" i="7"/>
  <c r="C735" i="7"/>
  <c r="D735" i="7"/>
  <c r="B736" i="7"/>
  <c r="C736" i="7"/>
  <c r="D736" i="7"/>
  <c r="B737" i="7"/>
  <c r="C737" i="7"/>
  <c r="D737" i="7"/>
  <c r="B738" i="7"/>
  <c r="C738" i="7"/>
  <c r="D738" i="7"/>
  <c r="B739" i="7"/>
  <c r="C739" i="7"/>
  <c r="D739" i="7"/>
  <c r="B740" i="7"/>
  <c r="C740" i="7"/>
  <c r="D740" i="7"/>
  <c r="B741" i="7"/>
  <c r="C741" i="7"/>
  <c r="D741" i="7"/>
  <c r="B742" i="7"/>
  <c r="C742" i="7"/>
  <c r="D742" i="7"/>
  <c r="B743" i="7"/>
  <c r="C743" i="7"/>
  <c r="D743" i="7"/>
  <c r="B744" i="7"/>
  <c r="C744" i="7"/>
  <c r="D744" i="7"/>
  <c r="B745" i="7"/>
  <c r="C745" i="7"/>
  <c r="D745" i="7"/>
  <c r="B746" i="7"/>
  <c r="C746" i="7"/>
  <c r="D746" i="7"/>
  <c r="B747" i="7"/>
  <c r="C747" i="7"/>
  <c r="D747" i="7"/>
  <c r="B748" i="7"/>
  <c r="C748" i="7"/>
  <c r="D748" i="7"/>
  <c r="B749" i="7"/>
  <c r="C749" i="7"/>
  <c r="D749" i="7"/>
  <c r="B750" i="7"/>
  <c r="C750" i="7"/>
  <c r="D750" i="7"/>
  <c r="B751" i="7"/>
  <c r="C751" i="7"/>
  <c r="D751" i="7"/>
  <c r="B752" i="7"/>
  <c r="C752" i="7"/>
  <c r="D752" i="7"/>
  <c r="B753" i="7"/>
  <c r="C753" i="7"/>
  <c r="D753" i="7"/>
  <c r="B754" i="7"/>
  <c r="C754" i="7"/>
  <c r="D754" i="7"/>
  <c r="B755" i="7"/>
  <c r="C755" i="7"/>
  <c r="D755" i="7"/>
  <c r="B756" i="7"/>
  <c r="C756" i="7"/>
  <c r="D756" i="7"/>
  <c r="B757" i="7"/>
  <c r="C757" i="7"/>
  <c r="D757" i="7"/>
  <c r="B758" i="7"/>
  <c r="C758" i="7"/>
  <c r="D758" i="7"/>
  <c r="B759" i="7"/>
  <c r="C759" i="7"/>
  <c r="D759" i="7"/>
  <c r="B760" i="7"/>
  <c r="C760" i="7"/>
  <c r="D760" i="7"/>
  <c r="B761" i="7"/>
  <c r="C761" i="7"/>
  <c r="D761" i="7"/>
  <c r="B762" i="7"/>
  <c r="C762" i="7"/>
  <c r="D762" i="7"/>
  <c r="B763" i="7"/>
  <c r="C763" i="7"/>
  <c r="D763" i="7"/>
  <c r="B764" i="7"/>
  <c r="C764" i="7"/>
  <c r="D764" i="7"/>
  <c r="B765" i="7"/>
  <c r="C765" i="7"/>
  <c r="D765" i="7"/>
  <c r="B766" i="7"/>
  <c r="C766" i="7"/>
  <c r="D766" i="7"/>
  <c r="B767" i="7"/>
  <c r="C767" i="7"/>
  <c r="D767" i="7"/>
  <c r="B768" i="7"/>
  <c r="C768" i="7"/>
  <c r="D768" i="7"/>
  <c r="B769" i="7"/>
  <c r="C769" i="7"/>
  <c r="D769" i="7"/>
  <c r="B770" i="7"/>
  <c r="C770" i="7"/>
  <c r="D770" i="7"/>
  <c r="B771" i="7"/>
  <c r="C771" i="7"/>
  <c r="D771" i="7"/>
  <c r="B772" i="7"/>
  <c r="C772" i="7"/>
  <c r="D772" i="7"/>
  <c r="B773" i="7"/>
  <c r="C773" i="7"/>
  <c r="D773" i="7"/>
  <c r="B774" i="7"/>
  <c r="C774" i="7"/>
  <c r="D774" i="7"/>
  <c r="B775" i="7"/>
  <c r="C775" i="7"/>
  <c r="D775" i="7"/>
  <c r="B776" i="7"/>
  <c r="C776" i="7"/>
  <c r="D776" i="7"/>
  <c r="B777" i="7"/>
  <c r="C777" i="7"/>
  <c r="D777" i="7"/>
  <c r="B778" i="7"/>
  <c r="C778" i="7"/>
  <c r="D778" i="7"/>
  <c r="B779" i="7"/>
  <c r="C779" i="7"/>
  <c r="D779" i="7"/>
  <c r="B780" i="7"/>
  <c r="C780" i="7"/>
  <c r="D780" i="7"/>
  <c r="B781" i="7"/>
  <c r="C781" i="7"/>
  <c r="D781" i="7"/>
  <c r="B782" i="7"/>
  <c r="C782" i="7"/>
  <c r="D782" i="7"/>
  <c r="B783" i="7"/>
  <c r="C783" i="7"/>
  <c r="D783" i="7"/>
  <c r="B784" i="7"/>
  <c r="C784" i="7"/>
  <c r="D784" i="7"/>
  <c r="B785" i="7"/>
  <c r="C785" i="7"/>
  <c r="D785" i="7"/>
  <c r="B786" i="7"/>
  <c r="C786" i="7"/>
  <c r="D786" i="7"/>
  <c r="B787" i="7"/>
  <c r="C787" i="7"/>
  <c r="D787" i="7"/>
  <c r="B788" i="7"/>
  <c r="C788" i="7"/>
  <c r="D788" i="7"/>
  <c r="B789" i="7"/>
  <c r="C789" i="7"/>
  <c r="D789" i="7"/>
  <c r="B790" i="7"/>
  <c r="C790" i="7"/>
  <c r="D790" i="7"/>
  <c r="B791" i="7"/>
  <c r="C791" i="7"/>
  <c r="D791" i="7"/>
  <c r="B792" i="7"/>
  <c r="C792" i="7"/>
  <c r="D792" i="7"/>
  <c r="B793" i="7"/>
  <c r="C793" i="7"/>
  <c r="D793" i="7"/>
  <c r="B794" i="7"/>
  <c r="C794" i="7"/>
  <c r="D794" i="7"/>
  <c r="B795" i="7"/>
  <c r="C795" i="7"/>
  <c r="D795" i="7"/>
  <c r="B796" i="7"/>
  <c r="C796" i="7"/>
  <c r="D796" i="7"/>
  <c r="B797" i="7"/>
  <c r="C797" i="7"/>
  <c r="D797" i="7"/>
  <c r="B798" i="7"/>
  <c r="C798" i="7"/>
  <c r="D798" i="7"/>
  <c r="B799" i="7"/>
  <c r="C799" i="7"/>
  <c r="D799" i="7"/>
  <c r="B800" i="7"/>
  <c r="C800" i="7"/>
  <c r="D800" i="7"/>
  <c r="B801" i="7"/>
  <c r="C801" i="7"/>
  <c r="D801" i="7"/>
  <c r="B802" i="7"/>
  <c r="C802" i="7"/>
  <c r="D802" i="7"/>
  <c r="A1180" i="1" l="1"/>
  <c r="A1155" i="1"/>
  <c r="A1112" i="1"/>
  <c r="A936" i="1"/>
  <c r="A310" i="1"/>
  <c r="A231" i="1"/>
  <c r="A9" i="1"/>
  <c r="E799" i="7"/>
  <c r="E795" i="7"/>
  <c r="E791" i="7"/>
  <c r="E787" i="7"/>
  <c r="E783" i="7"/>
  <c r="E779" i="7"/>
  <c r="E775" i="7"/>
  <c r="E771" i="7"/>
  <c r="E767" i="7"/>
  <c r="E763" i="7"/>
  <c r="E759" i="7"/>
  <c r="E755" i="7"/>
  <c r="E751" i="7"/>
  <c r="E747" i="7"/>
  <c r="E743" i="7"/>
  <c r="E739" i="7"/>
  <c r="E735" i="7"/>
  <c r="E731" i="7"/>
  <c r="E727" i="7"/>
  <c r="E723" i="7"/>
  <c r="E719" i="7"/>
  <c r="E715" i="7"/>
  <c r="E711" i="7"/>
  <c r="E707" i="7"/>
  <c r="E703" i="7"/>
  <c r="E699" i="7"/>
  <c r="E695" i="7"/>
  <c r="E691" i="7"/>
  <c r="E687" i="7"/>
  <c r="E683" i="7"/>
  <c r="E679" i="7"/>
  <c r="E675" i="7"/>
  <c r="E671" i="7"/>
  <c r="E667" i="7"/>
  <c r="E663" i="7"/>
  <c r="E659" i="7"/>
  <c r="E655" i="7"/>
  <c r="E651" i="7"/>
  <c r="E647" i="7"/>
  <c r="E643" i="7"/>
  <c r="E639" i="7"/>
  <c r="E635" i="7"/>
  <c r="E631" i="7"/>
  <c r="E627" i="7"/>
  <c r="E623" i="7"/>
  <c r="E619" i="7"/>
  <c r="E615" i="7"/>
  <c r="E611" i="7"/>
  <c r="E607" i="7"/>
  <c r="E603" i="7"/>
  <c r="E599" i="7"/>
  <c r="E595" i="7"/>
  <c r="E591" i="7"/>
  <c r="E587" i="7"/>
  <c r="E583" i="7"/>
  <c r="E579" i="7"/>
  <c r="E575" i="7"/>
  <c r="E571" i="7"/>
  <c r="E567" i="7"/>
  <c r="E563" i="7"/>
  <c r="E559" i="7"/>
  <c r="E555" i="7"/>
  <c r="E551" i="7"/>
  <c r="E547" i="7"/>
  <c r="E543" i="7"/>
  <c r="E539" i="7"/>
  <c r="E535" i="7"/>
  <c r="E531" i="7"/>
  <c r="E527" i="7"/>
  <c r="E523" i="7"/>
  <c r="E519" i="7"/>
  <c r="E515" i="7"/>
  <c r="E511" i="7"/>
  <c r="E507" i="7"/>
  <c r="E503" i="7"/>
  <c r="E499" i="7"/>
  <c r="E495" i="7"/>
  <c r="E491" i="7"/>
  <c r="E487" i="7"/>
  <c r="E483" i="7"/>
  <c r="E479" i="7"/>
  <c r="E475" i="7"/>
  <c r="E471" i="7"/>
  <c r="E467" i="7"/>
  <c r="E463" i="7"/>
  <c r="E459" i="7"/>
  <c r="E455" i="7"/>
  <c r="E451" i="7"/>
  <c r="E447" i="7"/>
  <c r="E443" i="7"/>
  <c r="E439" i="7"/>
  <c r="E435" i="7"/>
  <c r="E431" i="7"/>
  <c r="E427" i="7"/>
  <c r="E423" i="7"/>
  <c r="E419" i="7"/>
  <c r="E415" i="7"/>
  <c r="E411" i="7"/>
  <c r="E407" i="7"/>
  <c r="E403" i="7"/>
  <c r="E399" i="7"/>
  <c r="E395" i="7"/>
  <c r="E391" i="7"/>
  <c r="E387" i="7"/>
  <c r="E383" i="7"/>
  <c r="E797" i="7"/>
  <c r="E789" i="7"/>
  <c r="E781" i="7"/>
  <c r="E773" i="7"/>
  <c r="E765" i="7"/>
  <c r="E729" i="7"/>
  <c r="E800" i="7"/>
  <c r="E796" i="7"/>
  <c r="E792" i="7"/>
  <c r="E788" i="7"/>
  <c r="E784" i="7"/>
  <c r="E780" i="7"/>
  <c r="E776" i="7"/>
  <c r="E772" i="7"/>
  <c r="E768" i="7"/>
  <c r="E764" i="7"/>
  <c r="E760" i="7"/>
  <c r="E756" i="7"/>
  <c r="E752" i="7"/>
  <c r="E748" i="7"/>
  <c r="E744" i="7"/>
  <c r="E740" i="7"/>
  <c r="E736" i="7"/>
  <c r="E732" i="7"/>
  <c r="E728" i="7"/>
  <c r="E724" i="7"/>
  <c r="E720" i="7"/>
  <c r="E802" i="7"/>
  <c r="E798" i="7"/>
  <c r="E794" i="7"/>
  <c r="E790" i="7"/>
  <c r="E786" i="7"/>
  <c r="E782" i="7"/>
  <c r="E778" i="7"/>
  <c r="E774" i="7"/>
  <c r="E770" i="7"/>
  <c r="E766" i="7"/>
  <c r="E762" i="7"/>
  <c r="E758" i="7"/>
  <c r="E754" i="7"/>
  <c r="E750" i="7"/>
  <c r="E746" i="7"/>
  <c r="E742" i="7"/>
  <c r="E738" i="7"/>
  <c r="E734" i="7"/>
  <c r="E730" i="7"/>
  <c r="E726" i="7"/>
  <c r="E722" i="7"/>
  <c r="E718" i="7"/>
  <c r="E714" i="7"/>
  <c r="E710" i="7"/>
  <c r="E706" i="7"/>
  <c r="E702" i="7"/>
  <c r="E698" i="7"/>
  <c r="E694" i="7"/>
  <c r="E690" i="7"/>
  <c r="E686" i="7"/>
  <c r="E682" i="7"/>
  <c r="E678" i="7"/>
  <c r="E674" i="7"/>
  <c r="E670" i="7"/>
  <c r="E666" i="7"/>
  <c r="E662" i="7"/>
  <c r="E658" i="7"/>
  <c r="E654" i="7"/>
  <c r="E650" i="7"/>
  <c r="E646" i="7"/>
  <c r="E642" i="7"/>
  <c r="E638" i="7"/>
  <c r="E634" i="7"/>
  <c r="E630" i="7"/>
  <c r="E626" i="7"/>
  <c r="E622" i="7"/>
  <c r="E618" i="7"/>
  <c r="E614" i="7"/>
  <c r="E610" i="7"/>
  <c r="E801" i="7"/>
  <c r="E793" i="7"/>
  <c r="E785" i="7"/>
  <c r="E777" i="7"/>
  <c r="E769" i="7"/>
  <c r="E761" i="7"/>
  <c r="E757" i="7"/>
  <c r="E753" i="7"/>
  <c r="E749" i="7"/>
  <c r="E745" i="7"/>
  <c r="E741" i="7"/>
  <c r="E737" i="7"/>
  <c r="E733" i="7"/>
  <c r="E725" i="7"/>
  <c r="E721" i="7"/>
  <c r="E717" i="7"/>
  <c r="E713" i="7"/>
  <c r="E709" i="7"/>
  <c r="E705" i="7"/>
  <c r="E701" i="7"/>
  <c r="E697" i="7"/>
  <c r="E693" i="7"/>
  <c r="E689" i="7"/>
  <c r="E685" i="7"/>
  <c r="E681" i="7"/>
  <c r="E677" i="7"/>
  <c r="E673" i="7"/>
  <c r="E669" i="7"/>
  <c r="E665" i="7"/>
  <c r="E661" i="7"/>
  <c r="E657" i="7"/>
  <c r="E653" i="7"/>
  <c r="E649" i="7"/>
  <c r="E645" i="7"/>
  <c r="E641" i="7"/>
  <c r="E637" i="7"/>
  <c r="E633" i="7"/>
  <c r="E629" i="7"/>
  <c r="E625" i="7"/>
  <c r="E621" i="7"/>
  <c r="E617" i="7"/>
  <c r="E613" i="7"/>
  <c r="E609" i="7"/>
  <c r="E605" i="7"/>
  <c r="E601" i="7"/>
  <c r="E597" i="7"/>
  <c r="E593" i="7"/>
  <c r="E589" i="7"/>
  <c r="E585" i="7"/>
  <c r="E581" i="7"/>
  <c r="E577" i="7"/>
  <c r="E573" i="7"/>
  <c r="E569" i="7"/>
  <c r="E565" i="7"/>
  <c r="E561" i="7"/>
  <c r="E557" i="7"/>
  <c r="E553" i="7"/>
  <c r="E549" i="7"/>
  <c r="E545" i="7"/>
  <c r="E541" i="7"/>
  <c r="E537" i="7"/>
  <c r="E533" i="7"/>
  <c r="E529" i="7"/>
  <c r="E525" i="7"/>
  <c r="E521" i="7"/>
  <c r="E517" i="7"/>
  <c r="E513" i="7"/>
  <c r="E509" i="7"/>
  <c r="E505" i="7"/>
  <c r="E501" i="7"/>
  <c r="E716" i="7"/>
  <c r="E712" i="7"/>
  <c r="E708" i="7"/>
  <c r="E704" i="7"/>
  <c r="E700" i="7"/>
  <c r="E696" i="7"/>
  <c r="E692" i="7"/>
  <c r="E688" i="7"/>
  <c r="E684" i="7"/>
  <c r="E680" i="7"/>
  <c r="E676" i="7"/>
  <c r="E672" i="7"/>
  <c r="E668" i="7"/>
  <c r="E664" i="7"/>
  <c r="E660" i="7"/>
  <c r="E656" i="7"/>
  <c r="E652" i="7"/>
  <c r="E648" i="7"/>
  <c r="E644" i="7"/>
  <c r="E640" i="7"/>
  <c r="E636" i="7"/>
  <c r="E632" i="7"/>
  <c r="E628" i="7"/>
  <c r="E624" i="7"/>
  <c r="E620" i="7"/>
  <c r="E616" i="7"/>
  <c r="E612" i="7"/>
  <c r="E608" i="7"/>
  <c r="E604" i="7"/>
  <c r="E600" i="7"/>
  <c r="E596" i="7"/>
  <c r="E592" i="7"/>
  <c r="E588" i="7"/>
  <c r="E584" i="7"/>
  <c r="E580" i="7"/>
  <c r="E576" i="7"/>
  <c r="E572" i="7"/>
  <c r="E568" i="7"/>
  <c r="E564" i="7"/>
  <c r="E560" i="7"/>
  <c r="E556" i="7"/>
  <c r="E552" i="7"/>
  <c r="E548" i="7"/>
  <c r="E544" i="7"/>
  <c r="E540" i="7"/>
  <c r="E536" i="7"/>
  <c r="E532" i="7"/>
  <c r="E528" i="7"/>
  <c r="E524" i="7"/>
  <c r="E520" i="7"/>
  <c r="E516" i="7"/>
  <c r="E512" i="7"/>
  <c r="E508" i="7"/>
  <c r="E504" i="7"/>
  <c r="E500" i="7"/>
  <c r="E496" i="7"/>
  <c r="E492" i="7"/>
  <c r="E488" i="7"/>
  <c r="E484" i="7"/>
  <c r="E480" i="7"/>
  <c r="E476" i="7"/>
  <c r="E472" i="7"/>
  <c r="E468" i="7"/>
  <c r="E464" i="7"/>
  <c r="E460" i="7"/>
  <c r="E456" i="7"/>
  <c r="E452" i="7"/>
  <c r="E448" i="7"/>
  <c r="E444" i="7"/>
  <c r="E440" i="7"/>
  <c r="E436" i="7"/>
  <c r="E432" i="7"/>
  <c r="E428" i="7"/>
  <c r="E424" i="7"/>
  <c r="E420" i="7"/>
  <c r="E416" i="7"/>
  <c r="E412" i="7"/>
  <c r="E408" i="7"/>
  <c r="E404" i="7"/>
  <c r="E400" i="7"/>
  <c r="E396" i="7"/>
  <c r="E392" i="7"/>
  <c r="E388" i="7"/>
  <c r="E384" i="7"/>
  <c r="E380" i="7"/>
  <c r="E606" i="7"/>
  <c r="E602" i="7"/>
  <c r="E598" i="7"/>
  <c r="E594" i="7"/>
  <c r="E590" i="7"/>
  <c r="E586" i="7"/>
  <c r="E582" i="7"/>
  <c r="E578" i="7"/>
  <c r="E574" i="7"/>
  <c r="E570" i="7"/>
  <c r="E566" i="7"/>
  <c r="E562" i="7"/>
  <c r="E558" i="7"/>
  <c r="E554" i="7"/>
  <c r="E550" i="7"/>
  <c r="E546" i="7"/>
  <c r="E542" i="7"/>
  <c r="E538" i="7"/>
  <c r="E534" i="7"/>
  <c r="E530" i="7"/>
  <c r="E526" i="7"/>
  <c r="E522" i="7"/>
  <c r="E518" i="7"/>
  <c r="E514" i="7"/>
  <c r="E510" i="7"/>
  <c r="E506" i="7"/>
  <c r="E502" i="7"/>
  <c r="E498" i="7"/>
  <c r="E494" i="7"/>
  <c r="E490" i="7"/>
  <c r="E486" i="7"/>
  <c r="E482" i="7"/>
  <c r="E478" i="7"/>
  <c r="E474" i="7"/>
  <c r="E470" i="7"/>
  <c r="E466" i="7"/>
  <c r="E462" i="7"/>
  <c r="E458" i="7"/>
  <c r="E454" i="7"/>
  <c r="E450" i="7"/>
  <c r="E446" i="7"/>
  <c r="E442" i="7"/>
  <c r="E438" i="7"/>
  <c r="E434" i="7"/>
  <c r="E430" i="7"/>
  <c r="E426" i="7"/>
  <c r="E422" i="7"/>
  <c r="E418" i="7"/>
  <c r="E414" i="7"/>
  <c r="E410" i="7"/>
  <c r="E406" i="7"/>
  <c r="E402" i="7"/>
  <c r="E398" i="7"/>
  <c r="E394" i="7"/>
  <c r="E390" i="7"/>
  <c r="E386" i="7"/>
  <c r="E382" i="7"/>
  <c r="E497" i="7"/>
  <c r="E493" i="7"/>
  <c r="E489" i="7"/>
  <c r="E485" i="7"/>
  <c r="E481" i="7"/>
  <c r="E477" i="7"/>
  <c r="E473" i="7"/>
  <c r="E469" i="7"/>
  <c r="E465" i="7"/>
  <c r="E461" i="7"/>
  <c r="E457" i="7"/>
  <c r="E453" i="7"/>
  <c r="E449" i="7"/>
  <c r="E445" i="7"/>
  <c r="E441" i="7"/>
  <c r="E437" i="7"/>
  <c r="E433" i="7"/>
  <c r="E429" i="7"/>
  <c r="E425" i="7"/>
  <c r="E421" i="7"/>
  <c r="E417" i="7"/>
  <c r="E413" i="7"/>
  <c r="E409" i="7"/>
  <c r="E405" i="7"/>
  <c r="E401" i="7"/>
  <c r="E397" i="7"/>
  <c r="E393" i="7"/>
  <c r="E389" i="7"/>
  <c r="E385" i="7"/>
  <c r="E381" i="7"/>
  <c r="A1181" i="1" l="1"/>
  <c r="A1156" i="1"/>
  <c r="A1113" i="1"/>
  <c r="A937" i="1"/>
  <c r="A311" i="1"/>
  <c r="A232" i="1"/>
  <c r="A10" i="1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A1182" i="1" l="1"/>
  <c r="A1157" i="1"/>
  <c r="A1114" i="1"/>
  <c r="A938" i="1"/>
  <c r="A312" i="1"/>
  <c r="A233" i="1"/>
  <c r="A11" i="1"/>
  <c r="E357" i="7"/>
  <c r="E353" i="7"/>
  <c r="E349" i="7"/>
  <c r="E345" i="7"/>
  <c r="E341" i="7"/>
  <c r="E337" i="7"/>
  <c r="E333" i="7"/>
  <c r="E329" i="7"/>
  <c r="E325" i="7"/>
  <c r="E321" i="7"/>
  <c r="E317" i="7"/>
  <c r="E313" i="7"/>
  <c r="E309" i="7"/>
  <c r="E305" i="7"/>
  <c r="E301" i="7"/>
  <c r="E297" i="7"/>
  <c r="E293" i="7"/>
  <c r="E289" i="7"/>
  <c r="E285" i="7"/>
  <c r="E281" i="7"/>
  <c r="E277" i="7"/>
  <c r="E273" i="7"/>
  <c r="E269" i="7"/>
  <c r="E265" i="7"/>
  <c r="E261" i="7"/>
  <c r="E257" i="7"/>
  <c r="E253" i="7"/>
  <c r="E249" i="7"/>
  <c r="E360" i="7"/>
  <c r="E356" i="7"/>
  <c r="E352" i="7"/>
  <c r="E348" i="7"/>
  <c r="E344" i="7"/>
  <c r="E340" i="7"/>
  <c r="E336" i="7"/>
  <c r="E332" i="7"/>
  <c r="E328" i="7"/>
  <c r="E324" i="7"/>
  <c r="E320" i="7"/>
  <c r="E316" i="7"/>
  <c r="E312" i="7"/>
  <c r="E308" i="7"/>
  <c r="E304" i="7"/>
  <c r="E300" i="7"/>
  <c r="E296" i="7"/>
  <c r="E292" i="7"/>
  <c r="E288" i="7"/>
  <c r="E284" i="7"/>
  <c r="E280" i="7"/>
  <c r="E276" i="7"/>
  <c r="E272" i="7"/>
  <c r="E268" i="7"/>
  <c r="E264" i="7"/>
  <c r="E260" i="7"/>
  <c r="E256" i="7"/>
  <c r="E252" i="7"/>
  <c r="E248" i="7"/>
  <c r="E358" i="7"/>
  <c r="E354" i="7"/>
  <c r="E350" i="7"/>
  <c r="E346" i="7"/>
  <c r="E342" i="7"/>
  <c r="E338" i="7"/>
  <c r="E334" i="7"/>
  <c r="E330" i="7"/>
  <c r="E326" i="7"/>
  <c r="E322" i="7"/>
  <c r="E318" i="7"/>
  <c r="E314" i="7"/>
  <c r="E310" i="7"/>
  <c r="E306" i="7"/>
  <c r="E302" i="7"/>
  <c r="E298" i="7"/>
  <c r="E294" i="7"/>
  <c r="E290" i="7"/>
  <c r="E286" i="7"/>
  <c r="E282" i="7"/>
  <c r="E278" i="7"/>
  <c r="E274" i="7"/>
  <c r="E270" i="7"/>
  <c r="E266" i="7"/>
  <c r="E262" i="7"/>
  <c r="E258" i="7"/>
  <c r="E254" i="7"/>
  <c r="E250" i="7"/>
  <c r="E246" i="7"/>
  <c r="E359" i="7"/>
  <c r="E355" i="7"/>
  <c r="E351" i="7"/>
  <c r="E347" i="7"/>
  <c r="E343" i="7"/>
  <c r="E339" i="7"/>
  <c r="E335" i="7"/>
  <c r="E331" i="7"/>
  <c r="E327" i="7"/>
  <c r="E323" i="7"/>
  <c r="E319" i="7"/>
  <c r="E315" i="7"/>
  <c r="E311" i="7"/>
  <c r="E307" i="7"/>
  <c r="E303" i="7"/>
  <c r="E299" i="7"/>
  <c r="E295" i="7"/>
  <c r="E291" i="7"/>
  <c r="E287" i="7"/>
  <c r="E283" i="7"/>
  <c r="E279" i="7"/>
  <c r="E275" i="7"/>
  <c r="E271" i="7"/>
  <c r="E267" i="7"/>
  <c r="E263" i="7"/>
  <c r="E259" i="7"/>
  <c r="E255" i="7"/>
  <c r="E251" i="7"/>
  <c r="E247" i="7"/>
  <c r="A1183" i="1" l="1"/>
  <c r="A1115" i="1"/>
  <c r="A939" i="1"/>
  <c r="A313" i="1"/>
  <c r="A234" i="1"/>
  <c r="A12" i="1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A1184" i="1" l="1"/>
  <c r="A1116" i="1"/>
  <c r="A940" i="1"/>
  <c r="A314" i="1"/>
  <c r="A235" i="1"/>
  <c r="A13" i="1"/>
  <c r="E181" i="7"/>
  <c r="E180" i="7"/>
  <c r="E379" i="7"/>
  <c r="E375" i="7"/>
  <c r="E371" i="7"/>
  <c r="E367" i="7"/>
  <c r="E363" i="7"/>
  <c r="E377" i="7"/>
  <c r="E373" i="7"/>
  <c r="E369" i="7"/>
  <c r="E365" i="7"/>
  <c r="E361" i="7"/>
  <c r="E378" i="7"/>
  <c r="E374" i="7"/>
  <c r="E370" i="7"/>
  <c r="E366" i="7"/>
  <c r="E362" i="7"/>
  <c r="E376" i="7"/>
  <c r="E372" i="7"/>
  <c r="E368" i="7"/>
  <c r="E364" i="7"/>
  <c r="E176" i="7"/>
  <c r="E172" i="7"/>
  <c r="E168" i="7"/>
  <c r="E164" i="7"/>
  <c r="E177" i="7"/>
  <c r="E173" i="7"/>
  <c r="E169" i="7"/>
  <c r="E165" i="7"/>
  <c r="E160" i="7"/>
  <c r="E241" i="7"/>
  <c r="E233" i="7"/>
  <c r="E225" i="7"/>
  <c r="E217" i="7"/>
  <c r="E209" i="7"/>
  <c r="E205" i="7"/>
  <c r="E197" i="7"/>
  <c r="E193" i="7"/>
  <c r="E189" i="7"/>
  <c r="E185" i="7"/>
  <c r="E245" i="7"/>
  <c r="E237" i="7"/>
  <c r="E229" i="7"/>
  <c r="E221" i="7"/>
  <c r="E213" i="7"/>
  <c r="E201" i="7"/>
  <c r="E240" i="7"/>
  <c r="E236" i="7"/>
  <c r="E228" i="7"/>
  <c r="E220" i="7"/>
  <c r="E212" i="7"/>
  <c r="E204" i="7"/>
  <c r="E196" i="7"/>
  <c r="E188" i="7"/>
  <c r="E184" i="7"/>
  <c r="E244" i="7"/>
  <c r="E232" i="7"/>
  <c r="E224" i="7"/>
  <c r="E216" i="7"/>
  <c r="E208" i="7"/>
  <c r="E200" i="7"/>
  <c r="E192" i="7"/>
  <c r="E243" i="7"/>
  <c r="E239" i="7"/>
  <c r="E235" i="7"/>
  <c r="E231" i="7"/>
  <c r="E227" i="7"/>
  <c r="E223" i="7"/>
  <c r="E219" i="7"/>
  <c r="E215" i="7"/>
  <c r="E211" i="7"/>
  <c r="E207" i="7"/>
  <c r="E203" i="7"/>
  <c r="E199" i="7"/>
  <c r="E195" i="7"/>
  <c r="E191" i="7"/>
  <c r="E187" i="7"/>
  <c r="E183" i="7"/>
  <c r="E179" i="7"/>
  <c r="E175" i="7"/>
  <c r="E171" i="7"/>
  <c r="E167" i="7"/>
  <c r="E242" i="7"/>
  <c r="E238" i="7"/>
  <c r="E234" i="7"/>
  <c r="E230" i="7"/>
  <c r="E226" i="7"/>
  <c r="E222" i="7"/>
  <c r="E218" i="7"/>
  <c r="E214" i="7"/>
  <c r="E206" i="7"/>
  <c r="E202" i="7"/>
  <c r="E198" i="7"/>
  <c r="E194" i="7"/>
  <c r="E190" i="7"/>
  <c r="E186" i="7"/>
  <c r="E182" i="7"/>
  <c r="E178" i="7"/>
  <c r="E174" i="7"/>
  <c r="E170" i="7"/>
  <c r="E166" i="7"/>
  <c r="E163" i="7"/>
  <c r="E162" i="7"/>
  <c r="E161" i="7"/>
  <c r="E210" i="7"/>
  <c r="B148" i="7"/>
  <c r="B149" i="7"/>
  <c r="B150" i="7"/>
  <c r="B151" i="7"/>
  <c r="B152" i="7"/>
  <c r="B153" i="7"/>
  <c r="B154" i="7"/>
  <c r="B155" i="7"/>
  <c r="C148" i="7"/>
  <c r="C149" i="7"/>
  <c r="C150" i="7"/>
  <c r="C151" i="7"/>
  <c r="C152" i="7"/>
  <c r="C153" i="7"/>
  <c r="C154" i="7"/>
  <c r="F148" i="7"/>
  <c r="F149" i="7"/>
  <c r="F150" i="7"/>
  <c r="F151" i="7"/>
  <c r="B137" i="7"/>
  <c r="B138" i="7"/>
  <c r="B139" i="7"/>
  <c r="B140" i="7"/>
  <c r="B141" i="7"/>
  <c r="B142" i="7"/>
  <c r="B143" i="7"/>
  <c r="B144" i="7"/>
  <c r="B145" i="7"/>
  <c r="B146" i="7"/>
  <c r="B147" i="7"/>
  <c r="C137" i="7"/>
  <c r="C138" i="7"/>
  <c r="C139" i="7"/>
  <c r="C140" i="7"/>
  <c r="C141" i="7"/>
  <c r="C142" i="7"/>
  <c r="C143" i="7"/>
  <c r="C144" i="7"/>
  <c r="C145" i="7"/>
  <c r="C146" i="7"/>
  <c r="C147" i="7"/>
  <c r="F137" i="7"/>
  <c r="F138" i="7"/>
  <c r="F139" i="7"/>
  <c r="F140" i="7"/>
  <c r="F141" i="7"/>
  <c r="F142" i="7"/>
  <c r="F143" i="7"/>
  <c r="F144" i="7"/>
  <c r="F145" i="7"/>
  <c r="F146" i="7"/>
  <c r="F147" i="7"/>
  <c r="G18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4" i="7"/>
  <c r="A1185" i="1" l="1"/>
  <c r="A941" i="1"/>
  <c r="A315" i="1"/>
  <c r="A236" i="1"/>
  <c r="A14" i="1"/>
  <c r="E102" i="7"/>
  <c r="E103" i="7"/>
  <c r="E156" i="7"/>
  <c r="E152" i="7"/>
  <c r="E148" i="7"/>
  <c r="E144" i="7"/>
  <c r="E140" i="7"/>
  <c r="E136" i="7"/>
  <c r="E132" i="7"/>
  <c r="E128" i="7"/>
  <c r="E124" i="7"/>
  <c r="E120" i="7"/>
  <c r="E116" i="7"/>
  <c r="E112" i="7"/>
  <c r="E108" i="7"/>
  <c r="E157" i="7"/>
  <c r="E153" i="7"/>
  <c r="E149" i="7"/>
  <c r="E145" i="7"/>
  <c r="E141" i="7"/>
  <c r="E137" i="7"/>
  <c r="E133" i="7"/>
  <c r="E129" i="7"/>
  <c r="E125" i="7"/>
  <c r="E121" i="7"/>
  <c r="E117" i="7"/>
  <c r="E113" i="7"/>
  <c r="E109" i="7"/>
  <c r="E104" i="7"/>
  <c r="E105" i="7"/>
  <c r="E158" i="7"/>
  <c r="E154" i="7"/>
  <c r="E150" i="7"/>
  <c r="E146" i="7"/>
  <c r="E142" i="7"/>
  <c r="E138" i="7"/>
  <c r="E134" i="7"/>
  <c r="E130" i="7"/>
  <c r="E126" i="7"/>
  <c r="E122" i="7"/>
  <c r="E118" i="7"/>
  <c r="E114" i="7"/>
  <c r="E110" i="7"/>
  <c r="E106" i="7"/>
  <c r="E159" i="7"/>
  <c r="E155" i="7"/>
  <c r="E151" i="7"/>
  <c r="E147" i="7"/>
  <c r="E143" i="7"/>
  <c r="E139" i="7"/>
  <c r="E135" i="7"/>
  <c r="E131" i="7"/>
  <c r="E127" i="7"/>
  <c r="E123" i="7"/>
  <c r="E119" i="7"/>
  <c r="E115" i="7"/>
  <c r="E111" i="7"/>
  <c r="E107" i="7"/>
  <c r="A6" i="7"/>
  <c r="A4" i="7"/>
  <c r="A1186" i="1" l="1"/>
  <c r="A942" i="1"/>
  <c r="A316" i="1"/>
  <c r="A237" i="1"/>
  <c r="A15" i="1"/>
  <c r="A7" i="7"/>
  <c r="A5" i="7"/>
  <c r="K2" i="1"/>
  <c r="A1187" i="1" l="1"/>
  <c r="A943" i="1"/>
  <c r="A317" i="1"/>
  <c r="A238" i="1"/>
  <c r="A16" i="1"/>
  <c r="E101" i="7"/>
  <c r="E97" i="7"/>
  <c r="E93" i="7"/>
  <c r="E89" i="7"/>
  <c r="E85" i="7"/>
  <c r="E81" i="7"/>
  <c r="E77" i="7"/>
  <c r="E73" i="7"/>
  <c r="E99" i="7"/>
  <c r="E95" i="7"/>
  <c r="E91" i="7"/>
  <c r="E87" i="7"/>
  <c r="E83" i="7"/>
  <c r="E79" i="7"/>
  <c r="E75" i="7"/>
  <c r="E100" i="7"/>
  <c r="E96" i="7"/>
  <c r="E92" i="7"/>
  <c r="E88" i="7"/>
  <c r="E84" i="7"/>
  <c r="E80" i="7"/>
  <c r="E76" i="7"/>
  <c r="E72" i="7"/>
  <c r="E98" i="7"/>
  <c r="E94" i="7"/>
  <c r="E90" i="7"/>
  <c r="E86" i="7"/>
  <c r="E82" i="7"/>
  <c r="E78" i="7"/>
  <c r="E74" i="7"/>
  <c r="E70" i="7"/>
  <c r="E66" i="7"/>
  <c r="E62" i="7"/>
  <c r="E58" i="7"/>
  <c r="E54" i="7"/>
  <c r="E50" i="7"/>
  <c r="E46" i="7"/>
  <c r="E42" i="7"/>
  <c r="E38" i="7"/>
  <c r="E29" i="7"/>
  <c r="E32" i="7"/>
  <c r="E71" i="7"/>
  <c r="E67" i="7"/>
  <c r="E63" i="7"/>
  <c r="E59" i="7"/>
  <c r="E55" i="7"/>
  <c r="E51" i="7"/>
  <c r="E47" i="7"/>
  <c r="E43" i="7"/>
  <c r="E39" i="7"/>
  <c r="E35" i="7"/>
  <c r="E30" i="7"/>
  <c r="E65" i="7"/>
  <c r="E57" i="7"/>
  <c r="E61" i="7"/>
  <c r="E53" i="7"/>
  <c r="E49" i="7"/>
  <c r="E45" i="7"/>
  <c r="E41" i="7"/>
  <c r="E37" i="7"/>
  <c r="E28" i="7"/>
  <c r="E68" i="7"/>
  <c r="E64" i="7"/>
  <c r="E60" i="7"/>
  <c r="E56" i="7"/>
  <c r="E52" i="7"/>
  <c r="E48" i="7"/>
  <c r="E44" i="7"/>
  <c r="E40" i="7"/>
  <c r="E36" i="7"/>
  <c r="E31" i="7"/>
  <c r="E34" i="7"/>
  <c r="E33" i="7"/>
  <c r="E69" i="7"/>
  <c r="N4" i="1"/>
  <c r="A1188" i="1" l="1"/>
  <c r="A944" i="1"/>
  <c r="A318" i="1"/>
  <c r="A239" i="1"/>
  <c r="A17" i="1"/>
  <c r="N6" i="1"/>
  <c r="A1189" i="1" l="1"/>
  <c r="A945" i="1"/>
  <c r="A319" i="1"/>
  <c r="A240" i="1"/>
  <c r="A18" i="1"/>
  <c r="E27" i="7"/>
  <c r="E26" i="7"/>
  <c r="E14" i="7"/>
  <c r="E10" i="7"/>
  <c r="E6" i="7"/>
  <c r="E22" i="7"/>
  <c r="E18" i="7"/>
  <c r="E21" i="7"/>
  <c r="E13" i="7"/>
  <c r="E5" i="7"/>
  <c r="E24" i="7"/>
  <c r="E20" i="7"/>
  <c r="E16" i="7"/>
  <c r="E12" i="7"/>
  <c r="E8" i="7"/>
  <c r="E25" i="7"/>
  <c r="E17" i="7"/>
  <c r="E9" i="7"/>
  <c r="E23" i="7"/>
  <c r="E19" i="7"/>
  <c r="E15" i="7"/>
  <c r="E11" i="7"/>
  <c r="E7" i="7"/>
  <c r="E4" i="7"/>
  <c r="A1190" i="1" l="1"/>
  <c r="A946" i="1"/>
  <c r="A320" i="1"/>
  <c r="A241" i="1"/>
  <c r="A19" i="1"/>
  <c r="A1191" i="1" l="1"/>
  <c r="A947" i="1"/>
  <c r="A321" i="1"/>
  <c r="A242" i="1"/>
  <c r="A20" i="1"/>
  <c r="D3" i="2"/>
  <c r="A1192" i="1" l="1"/>
  <c r="A948" i="1"/>
  <c r="A322" i="1"/>
  <c r="A243" i="1"/>
  <c r="A21" i="1"/>
  <c r="C3" i="2"/>
  <c r="B3" i="2"/>
  <c r="A1193" i="1" l="1"/>
  <c r="A949" i="1"/>
  <c r="A323" i="1"/>
  <c r="A244" i="1"/>
  <c r="A22" i="1"/>
  <c r="A1194" i="1" l="1"/>
  <c r="A950" i="1"/>
  <c r="A324" i="1"/>
  <c r="A245" i="1"/>
  <c r="A23" i="1"/>
  <c r="A1195" i="1" l="1"/>
  <c r="A951" i="1"/>
  <c r="A325" i="1"/>
  <c r="A246" i="1"/>
  <c r="A24" i="1"/>
  <c r="A1196" i="1" l="1"/>
  <c r="A952" i="1"/>
  <c r="A326" i="1"/>
  <c r="A247" i="1"/>
  <c r="A25" i="1"/>
  <c r="A1197" i="1" l="1"/>
  <c r="A953" i="1"/>
  <c r="A327" i="1"/>
  <c r="A248" i="1"/>
  <c r="A26" i="1"/>
  <c r="A1198" i="1" l="1"/>
  <c r="A954" i="1"/>
  <c r="A328" i="1"/>
  <c r="A249" i="1"/>
  <c r="A27" i="1"/>
  <c r="A1199" i="1" l="1"/>
  <c r="A955" i="1"/>
  <c r="A329" i="1"/>
  <c r="A250" i="1"/>
  <c r="A28" i="1"/>
  <c r="A1200" i="1" l="1"/>
  <c r="A956" i="1"/>
  <c r="A330" i="1"/>
  <c r="A251" i="1"/>
  <c r="A29" i="1"/>
  <c r="A1201" i="1" l="1"/>
  <c r="A957" i="1"/>
  <c r="A331" i="1"/>
  <c r="A252" i="1"/>
  <c r="A30" i="1"/>
  <c r="A232" i="7"/>
  <c r="A316" i="7"/>
  <c r="A1202" i="1" l="1"/>
  <c r="A958" i="1"/>
  <c r="A332" i="1"/>
  <c r="A253" i="1"/>
  <c r="A31" i="1"/>
  <c r="A233" i="7"/>
  <c r="A317" i="7"/>
  <c r="A1203" i="1" l="1"/>
  <c r="A959" i="1"/>
  <c r="A333" i="1"/>
  <c r="A254" i="1"/>
  <c r="A32" i="1"/>
  <c r="A234" i="7"/>
  <c r="A318" i="7"/>
  <c r="A1204" i="1" l="1"/>
  <c r="A960" i="1"/>
  <c r="A334" i="1"/>
  <c r="A255" i="1"/>
  <c r="A33" i="1"/>
  <c r="A235" i="7"/>
  <c r="A319" i="7"/>
  <c r="A1205" i="1" l="1"/>
  <c r="A961" i="1"/>
  <c r="A335" i="1"/>
  <c r="A256" i="1"/>
  <c r="A34" i="1"/>
  <c r="A236" i="7"/>
  <c r="A320" i="7"/>
  <c r="A1206" i="1" l="1"/>
  <c r="A962" i="1"/>
  <c r="A336" i="1"/>
  <c r="A257" i="1"/>
  <c r="A258" i="1" s="1"/>
  <c r="A256" i="7"/>
  <c r="A35" i="1"/>
  <c r="A237" i="7"/>
  <c r="A321" i="7"/>
  <c r="A1207" i="1" l="1"/>
  <c r="A963" i="1"/>
  <c r="A337" i="1"/>
  <c r="A259" i="1"/>
  <c r="A258" i="7"/>
  <c r="A257" i="7"/>
  <c r="A36" i="1"/>
  <c r="A16" i="7"/>
  <c r="A10" i="7"/>
  <c r="A28" i="7"/>
  <c r="A22" i="7"/>
  <c r="A34" i="7"/>
  <c r="A226" i="7"/>
  <c r="A244" i="7"/>
  <c r="A238" i="7"/>
  <c r="A250" i="7"/>
  <c r="A304" i="7"/>
  <c r="A298" i="7"/>
  <c r="A322" i="7"/>
  <c r="A310" i="7"/>
  <c r="A334" i="7"/>
  <c r="A328" i="7"/>
  <c r="A11" i="7"/>
  <c r="A1208" i="1" l="1"/>
  <c r="A964" i="1"/>
  <c r="A338" i="1"/>
  <c r="A260" i="1"/>
  <c r="A259" i="7"/>
  <c r="A37" i="1"/>
  <c r="A23" i="7"/>
  <c r="A17" i="7"/>
  <c r="A35" i="7"/>
  <c r="A29" i="7"/>
  <c r="A239" i="7"/>
  <c r="A227" i="7"/>
  <c r="A251" i="7"/>
  <c r="A245" i="7"/>
  <c r="A299" i="7"/>
  <c r="A311" i="7"/>
  <c r="A305" i="7"/>
  <c r="A329" i="7"/>
  <c r="A323" i="7"/>
  <c r="A335" i="7"/>
  <c r="A12" i="7"/>
  <c r="A1209" i="1" l="1"/>
  <c r="A965" i="1"/>
  <c r="A339" i="1"/>
  <c r="A261" i="1"/>
  <c r="A260" i="7"/>
  <c r="A38" i="1"/>
  <c r="A24" i="7"/>
  <c r="A18" i="7"/>
  <c r="A36" i="7"/>
  <c r="A30" i="7"/>
  <c r="A240" i="7"/>
  <c r="A228" i="7"/>
  <c r="A252" i="7"/>
  <c r="A246" i="7"/>
  <c r="A300" i="7"/>
  <c r="A312" i="7"/>
  <c r="A306" i="7"/>
  <c r="A330" i="7"/>
  <c r="A324" i="7"/>
  <c r="A336" i="7"/>
  <c r="A13" i="7"/>
  <c r="A1210" i="1" l="1"/>
  <c r="A966" i="1"/>
  <c r="A340" i="1"/>
  <c r="A341" i="1" s="1"/>
  <c r="A262" i="1"/>
  <c r="A263" i="1" s="1"/>
  <c r="A264" i="1" s="1"/>
  <c r="A261" i="7"/>
  <c r="A39" i="1"/>
  <c r="A25" i="7"/>
  <c r="A19" i="7"/>
  <c r="A37" i="7"/>
  <c r="A31" i="7"/>
  <c r="A241" i="7"/>
  <c r="A229" i="7"/>
  <c r="A253" i="7"/>
  <c r="A247" i="7"/>
  <c r="A301" i="7"/>
  <c r="A313" i="7"/>
  <c r="A307" i="7"/>
  <c r="A331" i="7"/>
  <c r="A325" i="7"/>
  <c r="A337" i="7"/>
  <c r="A1211" i="1" l="1"/>
  <c r="A967" i="1"/>
  <c r="A342" i="1"/>
  <c r="A341" i="7"/>
  <c r="A340" i="7"/>
  <c r="A265" i="1"/>
  <c r="A264" i="7"/>
  <c r="A263" i="7"/>
  <c r="A262" i="7"/>
  <c r="A40" i="1"/>
  <c r="A14" i="7"/>
  <c r="A8" i="7"/>
  <c r="A26" i="7"/>
  <c r="A20" i="7"/>
  <c r="A38" i="7"/>
  <c r="A32" i="7"/>
  <c r="A242" i="7"/>
  <c r="A230" i="7"/>
  <c r="A254" i="7"/>
  <c r="A248" i="7"/>
  <c r="A302" i="7"/>
  <c r="A314" i="7"/>
  <c r="A308" i="7"/>
  <c r="A332" i="7"/>
  <c r="A326" i="7"/>
  <c r="A338" i="7"/>
  <c r="A9" i="7"/>
  <c r="A1212" i="1" l="1"/>
  <c r="A968" i="1"/>
  <c r="A343" i="1"/>
  <c r="A342" i="7"/>
  <c r="A266" i="1"/>
  <c r="A267" i="1" s="1"/>
  <c r="A267" i="7" s="1"/>
  <c r="A265" i="7"/>
  <c r="A41" i="1"/>
  <c r="A42" i="1" s="1"/>
  <c r="A40" i="7"/>
  <c r="A21" i="7"/>
  <c r="A15" i="7"/>
  <c r="A33" i="7"/>
  <c r="A27" i="7"/>
  <c r="A39" i="7"/>
  <c r="A231" i="7"/>
  <c r="A249" i="7"/>
  <c r="A243" i="7"/>
  <c r="A255" i="7"/>
  <c r="A309" i="7"/>
  <c r="A303" i="7"/>
  <c r="A327" i="7"/>
  <c r="A315" i="7"/>
  <c r="A339" i="7"/>
  <c r="A333" i="7"/>
  <c r="A1213" i="1" l="1"/>
  <c r="A969" i="1"/>
  <c r="A344" i="1"/>
  <c r="A343" i="7"/>
  <c r="A268" i="1"/>
  <c r="A266" i="7"/>
  <c r="A43" i="1"/>
  <c r="A42" i="7"/>
  <c r="A41" i="7"/>
  <c r="A1214" i="1" l="1"/>
  <c r="A970" i="1"/>
  <c r="A345" i="1"/>
  <c r="A346" i="1" s="1"/>
  <c r="A347" i="1" s="1"/>
  <c r="A344" i="7"/>
  <c r="A269" i="1"/>
  <c r="A268" i="7"/>
  <c r="A44" i="1"/>
  <c r="A43" i="7"/>
  <c r="A1215" i="1" l="1"/>
  <c r="A971" i="1"/>
  <c r="A348" i="1"/>
  <c r="A347" i="7"/>
  <c r="A346" i="7"/>
  <c r="A345" i="7"/>
  <c r="A270" i="1"/>
  <c r="A269" i="7"/>
  <c r="A45" i="1"/>
  <c r="A44" i="7"/>
  <c r="A1216" i="1" l="1"/>
  <c r="A972" i="1"/>
  <c r="A349" i="1"/>
  <c r="A350" i="1" s="1"/>
  <c r="A348" i="7"/>
  <c r="A271" i="1"/>
  <c r="A270" i="7"/>
  <c r="A46" i="1"/>
  <c r="A47" i="1" s="1"/>
  <c r="A45" i="7"/>
  <c r="A1217" i="1" l="1"/>
  <c r="A973" i="1"/>
  <c r="A351" i="1"/>
  <c r="A352" i="1" s="1"/>
  <c r="A353" i="1" s="1"/>
  <c r="A350" i="7"/>
  <c r="A349" i="7"/>
  <c r="A272" i="1"/>
  <c r="A271" i="7"/>
  <c r="A48" i="1"/>
  <c r="A49" i="1" s="1"/>
  <c r="A47" i="7"/>
  <c r="A46" i="7"/>
  <c r="A1218" i="1" l="1"/>
  <c r="A974" i="1"/>
  <c r="A354" i="1"/>
  <c r="A353" i="7"/>
  <c r="A352" i="7"/>
  <c r="A351" i="7"/>
  <c r="A273" i="1"/>
  <c r="A274" i="1" s="1"/>
  <c r="A272" i="7"/>
  <c r="A50" i="1"/>
  <c r="A49" i="7"/>
  <c r="A48" i="7"/>
  <c r="A1219" i="1" l="1"/>
  <c r="A975" i="1"/>
  <c r="A355" i="1"/>
  <c r="A354" i="7"/>
  <c r="A275" i="1"/>
  <c r="A274" i="7"/>
  <c r="A273" i="7"/>
  <c r="A51" i="1"/>
  <c r="A52" i="1" s="1"/>
  <c r="A50" i="7"/>
  <c r="A1220" i="1" l="1"/>
  <c r="A976" i="1"/>
  <c r="A356" i="1"/>
  <c r="A355" i="7"/>
  <c r="A276" i="1"/>
  <c r="A275" i="7"/>
  <c r="A53" i="1"/>
  <c r="A52" i="7"/>
  <c r="A51" i="7"/>
  <c r="A1221" i="1" l="1"/>
  <c r="A977" i="1"/>
  <c r="A357" i="1"/>
  <c r="A358" i="1" s="1"/>
  <c r="A356" i="7"/>
  <c r="A277" i="1"/>
  <c r="A276" i="7"/>
  <c r="A54" i="1"/>
  <c r="A53" i="7"/>
  <c r="A1222" i="1" l="1"/>
  <c r="A978" i="1"/>
  <c r="A359" i="1"/>
  <c r="A358" i="7"/>
  <c r="A357" i="7"/>
  <c r="A278" i="1"/>
  <c r="A279" i="1" s="1"/>
  <c r="A277" i="7"/>
  <c r="A55" i="1"/>
  <c r="A56" i="1" s="1"/>
  <c r="A56" i="7" s="1"/>
  <c r="A54" i="7"/>
  <c r="A1223" i="1" l="1"/>
  <c r="A979" i="1"/>
  <c r="A360" i="1"/>
  <c r="A361" i="1" s="1"/>
  <c r="A359" i="7"/>
  <c r="A280" i="1"/>
  <c r="A279" i="7"/>
  <c r="A278" i="7"/>
  <c r="A57" i="1"/>
  <c r="A57" i="7" s="1"/>
  <c r="A55" i="7"/>
  <c r="A1224" i="1" l="1"/>
  <c r="A980" i="1"/>
  <c r="A362" i="1"/>
  <c r="A361" i="7"/>
  <c r="A360" i="7"/>
  <c r="A281" i="1"/>
  <c r="A282" i="1" s="1"/>
  <c r="A280" i="7"/>
  <c r="A58" i="1"/>
  <c r="A58" i="7" s="1"/>
  <c r="A1225" i="1" l="1"/>
  <c r="A981" i="1"/>
  <c r="A363" i="1"/>
  <c r="A362" i="7"/>
  <c r="A283" i="1"/>
  <c r="A284" i="1" s="1"/>
  <c r="A285" i="1" s="1"/>
  <c r="A282" i="7"/>
  <c r="A281" i="7"/>
  <c r="A59" i="1"/>
  <c r="A59" i="7" s="1"/>
  <c r="A1226" i="1" l="1"/>
  <c r="A982" i="1"/>
  <c r="A364" i="1"/>
  <c r="A363" i="7"/>
  <c r="A286" i="1"/>
  <c r="A285" i="7"/>
  <c r="A284" i="7"/>
  <c r="A283" i="7"/>
  <c r="A60" i="1"/>
  <c r="A60" i="7" s="1"/>
  <c r="A1227" i="1" l="1"/>
  <c r="A983" i="1"/>
  <c r="A365" i="1"/>
  <c r="A364" i="7"/>
  <c r="A287" i="1"/>
  <c r="A286" i="7"/>
  <c r="A61" i="1"/>
  <c r="A61" i="7" s="1"/>
  <c r="A1228" i="1" l="1"/>
  <c r="A984" i="1"/>
  <c r="A366" i="1"/>
  <c r="A365" i="7"/>
  <c r="A288" i="1"/>
  <c r="A287" i="7"/>
  <c r="A62" i="1"/>
  <c r="A62" i="7" s="1"/>
  <c r="A1229" i="1" l="1"/>
  <c r="A985" i="1"/>
  <c r="A367" i="1"/>
  <c r="A366" i="7"/>
  <c r="A289" i="1"/>
  <c r="A288" i="7"/>
  <c r="A63" i="1"/>
  <c r="A63" i="7" s="1"/>
  <c r="A1230" i="1" l="1"/>
  <c r="A986" i="1"/>
  <c r="A368" i="1"/>
  <c r="A367" i="7"/>
  <c r="A290" i="1"/>
  <c r="A289" i="7"/>
  <c r="A64" i="1"/>
  <c r="A64" i="7" s="1"/>
  <c r="A1231" i="1" l="1"/>
  <c r="A987" i="1"/>
  <c r="A369" i="1"/>
  <c r="A368" i="7"/>
  <c r="A291" i="1"/>
  <c r="A290" i="7"/>
  <c r="A65" i="1"/>
  <c r="A65" i="7" s="1"/>
  <c r="A1232" i="1" l="1"/>
  <c r="A988" i="1"/>
  <c r="A370" i="1"/>
  <c r="A369" i="7"/>
  <c r="A292" i="1"/>
  <c r="A291" i="7"/>
  <c r="A66" i="1"/>
  <c r="A1233" i="1" l="1"/>
  <c r="A989" i="1"/>
  <c r="A371" i="1"/>
  <c r="A370" i="7"/>
  <c r="A293" i="1"/>
  <c r="A292" i="7"/>
  <c r="A67" i="1"/>
  <c r="A66" i="7"/>
  <c r="A1234" i="1" l="1"/>
  <c r="A990" i="1"/>
  <c r="A372" i="1"/>
  <c r="A371" i="7"/>
  <c r="A294" i="1"/>
  <c r="A293" i="7"/>
  <c r="A68" i="1"/>
  <c r="A67" i="7"/>
  <c r="A1235" i="1" l="1"/>
  <c r="A991" i="1"/>
  <c r="A373" i="1"/>
  <c r="A372" i="7"/>
  <c r="A295" i="1"/>
  <c r="A294" i="7"/>
  <c r="A69" i="1"/>
  <c r="A70" i="1" s="1"/>
  <c r="A68" i="7"/>
  <c r="A1236" i="1" l="1"/>
  <c r="A992" i="1"/>
  <c r="A374" i="1"/>
  <c r="A373" i="7"/>
  <c r="A296" i="1"/>
  <c r="A297" i="1" s="1"/>
  <c r="A295" i="7"/>
  <c r="A71" i="1"/>
  <c r="A72" i="1" s="1"/>
  <c r="A73" i="1" s="1"/>
  <c r="A74" i="1" s="1"/>
  <c r="A70" i="7"/>
  <c r="A69" i="7"/>
  <c r="A1237" i="1" l="1"/>
  <c r="A993" i="1"/>
  <c r="A375" i="1"/>
  <c r="A374" i="7"/>
  <c r="A297" i="7"/>
  <c r="A296" i="7"/>
  <c r="A75" i="1"/>
  <c r="A74" i="7"/>
  <c r="A73" i="7"/>
  <c r="A72" i="7"/>
  <c r="A71" i="7"/>
  <c r="A1238" i="1" l="1"/>
  <c r="A994" i="1"/>
  <c r="A376" i="1"/>
  <c r="A375" i="7"/>
  <c r="A76" i="1"/>
  <c r="A75" i="7"/>
  <c r="A1239" i="1" l="1"/>
  <c r="A995" i="1"/>
  <c r="A377" i="1"/>
  <c r="A376" i="7"/>
  <c r="A77" i="1"/>
  <c r="A76" i="7"/>
  <c r="A1240" i="1" l="1"/>
  <c r="A996" i="1"/>
  <c r="A378" i="1"/>
  <c r="A377" i="7"/>
  <c r="A78" i="1"/>
  <c r="A79" i="1" s="1"/>
  <c r="A77" i="7"/>
  <c r="A1241" i="1" l="1"/>
  <c r="A997" i="1"/>
  <c r="A379" i="1"/>
  <c r="A378" i="7"/>
  <c r="A80" i="1"/>
  <c r="A79" i="7"/>
  <c r="A78" i="7"/>
  <c r="A998" i="1" l="1"/>
  <c r="A380" i="1"/>
  <c r="A379" i="7"/>
  <c r="A81" i="1"/>
  <c r="A80" i="7"/>
  <c r="A999" i="1" l="1"/>
  <c r="A381" i="1"/>
  <c r="A380" i="7"/>
  <c r="A82" i="1"/>
  <c r="A83" i="1" s="1"/>
  <c r="A83" i="7" s="1"/>
  <c r="A81" i="7"/>
  <c r="A1000" i="1" l="1"/>
  <c r="A382" i="1"/>
  <c r="A381" i="7"/>
  <c r="A84" i="1"/>
  <c r="A82" i="7"/>
  <c r="A1001" i="1" l="1"/>
  <c r="A383" i="1"/>
  <c r="A382" i="7"/>
  <c r="A85" i="1"/>
  <c r="A86" i="1" s="1"/>
  <c r="A86" i="7" s="1"/>
  <c r="A84" i="7"/>
  <c r="A1002" i="1" l="1"/>
  <c r="A384" i="1"/>
  <c r="A383" i="7"/>
  <c r="A87" i="1"/>
  <c r="A87" i="7" s="1"/>
  <c r="A85" i="7"/>
  <c r="A1003" i="1" l="1"/>
  <c r="A385" i="1"/>
  <c r="A384" i="7"/>
  <c r="A88" i="1"/>
  <c r="A88" i="7" s="1"/>
  <c r="A1004" i="1" l="1"/>
  <c r="A386" i="1"/>
  <c r="A387" i="1" s="1"/>
  <c r="A388" i="1" s="1"/>
  <c r="A385" i="7"/>
  <c r="A89" i="1"/>
  <c r="A89" i="7" s="1"/>
  <c r="A1005" i="1" l="1"/>
  <c r="A389" i="1"/>
  <c r="A388" i="7"/>
  <c r="A387" i="7"/>
  <c r="A386" i="7"/>
  <c r="A90" i="1"/>
  <c r="A90" i="7" s="1"/>
  <c r="A1006" i="1" l="1"/>
  <c r="A390" i="1"/>
  <c r="A389" i="7"/>
  <c r="A91" i="1"/>
  <c r="A91" i="7" s="1"/>
  <c r="A1007" i="1" l="1"/>
  <c r="A391" i="1"/>
  <c r="A390" i="7"/>
  <c r="A92" i="1"/>
  <c r="A1008" i="1" l="1"/>
  <c r="A392" i="1"/>
  <c r="A391" i="7"/>
  <c r="A93" i="1"/>
  <c r="A94" i="1" s="1"/>
  <c r="A92" i="7"/>
  <c r="A1009" i="1" l="1"/>
  <c r="A393" i="1"/>
  <c r="A392" i="7"/>
  <c r="A95" i="1"/>
  <c r="A94" i="7"/>
  <c r="A93" i="7"/>
  <c r="A1010" i="1" l="1"/>
  <c r="A394" i="1"/>
  <c r="A395" i="1" s="1"/>
  <c r="A393" i="7"/>
  <c r="A96" i="1"/>
  <c r="A95" i="7"/>
  <c r="A1011" i="1" l="1"/>
  <c r="A396" i="1"/>
  <c r="A395" i="7"/>
  <c r="A394" i="7"/>
  <c r="A97" i="1"/>
  <c r="A98" i="1" s="1"/>
  <c r="A96" i="7"/>
  <c r="A1012" i="1" l="1"/>
  <c r="A397" i="1"/>
  <c r="A396" i="7"/>
  <c r="A99" i="1"/>
  <c r="A98" i="7"/>
  <c r="A97" i="7"/>
  <c r="A1013" i="1" l="1"/>
  <c r="A398" i="1"/>
  <c r="A397" i="7"/>
  <c r="A100" i="1"/>
  <c r="A99" i="7"/>
  <c r="A1014" i="1" l="1"/>
  <c r="A399" i="1"/>
  <c r="A398" i="7"/>
  <c r="A101" i="1"/>
  <c r="A100" i="7"/>
  <c r="A1015" i="1" l="1"/>
  <c r="A400" i="1"/>
  <c r="A399" i="7"/>
  <c r="A102" i="1"/>
  <c r="A101" i="7"/>
  <c r="A1016" i="1" l="1"/>
  <c r="A401" i="1"/>
  <c r="A400" i="7"/>
  <c r="A103" i="1"/>
  <c r="A102" i="7"/>
  <c r="A1017" i="1" l="1"/>
  <c r="A402" i="1"/>
  <c r="A401" i="7"/>
  <c r="A104" i="1"/>
  <c r="A103" i="7"/>
  <c r="A1018" i="1" l="1"/>
  <c r="A403" i="1"/>
  <c r="A402" i="7"/>
  <c r="A105" i="1"/>
  <c r="A104" i="7"/>
  <c r="A1019" i="1" l="1"/>
  <c r="A404" i="1"/>
  <c r="A403" i="7"/>
  <c r="A106" i="1"/>
  <c r="A107" i="1" s="1"/>
  <c r="A108" i="1" s="1"/>
  <c r="A105" i="7"/>
  <c r="A1020" i="1" l="1"/>
  <c r="A405" i="1"/>
  <c r="A404" i="7"/>
  <c r="A109" i="1"/>
  <c r="A110" i="1" s="1"/>
  <c r="A108" i="7"/>
  <c r="A107" i="7"/>
  <c r="A106" i="7"/>
  <c r="A1021" i="1" l="1"/>
  <c r="A406" i="1"/>
  <c r="A405" i="7"/>
  <c r="A111" i="1"/>
  <c r="A110" i="7"/>
  <c r="A109" i="7"/>
  <c r="A1022" i="1" l="1"/>
  <c r="A407" i="1"/>
  <c r="A406" i="7"/>
  <c r="A112" i="1"/>
  <c r="A113" i="1" s="1"/>
  <c r="A113" i="7" s="1"/>
  <c r="A111" i="7"/>
  <c r="A1023" i="1" l="1"/>
  <c r="A408" i="1"/>
  <c r="A407" i="7"/>
  <c r="A114" i="1"/>
  <c r="A114" i="7" s="1"/>
  <c r="A112" i="7"/>
  <c r="A1024" i="1" l="1"/>
  <c r="A409" i="1"/>
  <c r="A408" i="7"/>
  <c r="A115" i="1"/>
  <c r="A115" i="7" s="1"/>
  <c r="A1025" i="1" l="1"/>
  <c r="A410" i="1"/>
  <c r="A409" i="7"/>
  <c r="A116" i="1"/>
  <c r="A116" i="7" s="1"/>
  <c r="A1026" i="1" l="1"/>
  <c r="A411" i="1"/>
  <c r="A410" i="7"/>
  <c r="A117" i="1"/>
  <c r="A118" i="1" s="1"/>
  <c r="A1027" i="1" l="1"/>
  <c r="A412" i="1"/>
  <c r="A413" i="1" s="1"/>
  <c r="A411" i="7"/>
  <c r="A119" i="1"/>
  <c r="A120" i="1" s="1"/>
  <c r="A121" i="1" s="1"/>
  <c r="A122" i="1" s="1"/>
  <c r="A123" i="1" s="1"/>
  <c r="A124" i="1" s="1"/>
  <c r="A125" i="1" s="1"/>
  <c r="A118" i="7"/>
  <c r="A117" i="7"/>
  <c r="A1028" i="1" l="1"/>
  <c r="A414" i="1"/>
  <c r="A413" i="7"/>
  <c r="A412" i="7"/>
  <c r="A126" i="1"/>
  <c r="A125" i="7"/>
  <c r="A124" i="7"/>
  <c r="A123" i="7"/>
  <c r="A122" i="7"/>
  <c r="A121" i="7"/>
  <c r="A120" i="7"/>
  <c r="A119" i="7"/>
  <c r="A1029" i="1" l="1"/>
  <c r="A415" i="1"/>
  <c r="A414" i="7"/>
  <c r="A127" i="1"/>
  <c r="A128" i="1" s="1"/>
  <c r="A126" i="7"/>
  <c r="A1030" i="1" l="1"/>
  <c r="A416" i="1"/>
  <c r="A417" i="1" s="1"/>
  <c r="A418" i="1" s="1"/>
  <c r="A419" i="1" s="1"/>
  <c r="A420" i="1" s="1"/>
  <c r="A415" i="7"/>
  <c r="A129" i="1"/>
  <c r="A128" i="7"/>
  <c r="A127" i="7"/>
  <c r="A1031" i="1" l="1"/>
  <c r="A421" i="1"/>
  <c r="A420" i="7"/>
  <c r="A419" i="7"/>
  <c r="A418" i="7"/>
  <c r="A417" i="7"/>
  <c r="A416" i="7"/>
  <c r="A130" i="1"/>
  <c r="A129" i="7"/>
  <c r="A1032" i="1" l="1"/>
  <c r="A422" i="1"/>
  <c r="A421" i="7"/>
  <c r="A131" i="1"/>
  <c r="A130" i="7"/>
  <c r="A1033" i="1" l="1"/>
  <c r="A423" i="1"/>
  <c r="A424" i="1" s="1"/>
  <c r="A425" i="1" s="1"/>
  <c r="A422" i="7"/>
  <c r="A132" i="1"/>
  <c r="A131" i="7"/>
  <c r="A1034" i="1" l="1"/>
  <c r="A426" i="1"/>
  <c r="A425" i="7"/>
  <c r="A424" i="7"/>
  <c r="A423" i="7"/>
  <c r="A133" i="1"/>
  <c r="A132" i="7"/>
  <c r="A1035" i="1" l="1"/>
  <c r="A427" i="1"/>
  <c r="A428" i="1" s="1"/>
  <c r="A426" i="7"/>
  <c r="A134" i="1"/>
  <c r="A135" i="1" s="1"/>
  <c r="A136" i="1" s="1"/>
  <c r="A137" i="1" s="1"/>
  <c r="A138" i="1" s="1"/>
  <c r="A139" i="1" s="1"/>
  <c r="A140" i="1" s="1"/>
  <c r="A133" i="7"/>
  <c r="A1036" i="1" l="1"/>
  <c r="A429" i="1"/>
  <c r="A428" i="7"/>
  <c r="A427" i="7"/>
  <c r="A141" i="1"/>
  <c r="A140" i="7"/>
  <c r="A136" i="7"/>
  <c r="A135" i="7"/>
  <c r="A134" i="7"/>
  <c r="A1037" i="1" l="1"/>
  <c r="A430" i="1"/>
  <c r="A431" i="1" s="1"/>
  <c r="A429" i="7"/>
  <c r="A142" i="1"/>
  <c r="A141" i="7"/>
  <c r="A138" i="7"/>
  <c r="A137" i="7"/>
  <c r="A1038" i="1" l="1"/>
  <c r="A432" i="1"/>
  <c r="A433" i="1" s="1"/>
  <c r="A434" i="1" s="1"/>
  <c r="A435" i="1" s="1"/>
  <c r="A431" i="7"/>
  <c r="A430" i="7"/>
  <c r="A143" i="1"/>
  <c r="A142" i="7"/>
  <c r="A139" i="7"/>
  <c r="A1039" i="1" l="1"/>
  <c r="A436" i="1"/>
  <c r="A435" i="7"/>
  <c r="A434" i="7"/>
  <c r="A433" i="7"/>
  <c r="A432" i="7"/>
  <c r="A144" i="1"/>
  <c r="A143" i="7"/>
  <c r="A1040" i="1" l="1"/>
  <c r="A437" i="1"/>
  <c r="A438" i="1" s="1"/>
  <c r="A436" i="7"/>
  <c r="A145" i="1"/>
  <c r="A144" i="7"/>
  <c r="A1041" i="1" l="1"/>
  <c r="A439" i="1"/>
  <c r="A438" i="7"/>
  <c r="A437" i="7"/>
  <c r="A146" i="1"/>
  <c r="A145" i="7"/>
  <c r="A1042" i="1" l="1"/>
  <c r="A440" i="1"/>
  <c r="A439" i="7"/>
  <c r="A147" i="1"/>
  <c r="A148" i="1" s="1"/>
  <c r="A146" i="7"/>
  <c r="A1043" i="1" l="1"/>
  <c r="A441" i="1"/>
  <c r="A440" i="7"/>
  <c r="A149" i="1"/>
  <c r="A150" i="1" s="1"/>
  <c r="A148" i="7"/>
  <c r="A147" i="7"/>
  <c r="A1044" i="1" l="1"/>
  <c r="A442" i="1"/>
  <c r="A441" i="7"/>
  <c r="A151" i="1"/>
  <c r="A152" i="1" s="1"/>
  <c r="A150" i="7"/>
  <c r="A149" i="7"/>
  <c r="A1045" i="1" l="1"/>
  <c r="A443" i="1"/>
  <c r="A442" i="7"/>
  <c r="A153" i="1"/>
  <c r="A152" i="7"/>
  <c r="A151" i="7"/>
  <c r="A1046" i="1" l="1"/>
  <c r="A444" i="1"/>
  <c r="A443" i="7"/>
  <c r="A154" i="1"/>
  <c r="A153" i="7"/>
  <c r="A1047" i="1" l="1"/>
  <c r="A445" i="1"/>
  <c r="A444" i="7"/>
  <c r="A155" i="1"/>
  <c r="A156" i="1" s="1"/>
  <c r="A154" i="7"/>
  <c r="A1048" i="1" l="1"/>
  <c r="A446" i="1"/>
  <c r="A445" i="7"/>
  <c r="A157" i="1"/>
  <c r="A156" i="7"/>
  <c r="A155" i="7"/>
  <c r="A1049" i="1" l="1"/>
  <c r="A447" i="1"/>
  <c r="A446" i="7"/>
  <c r="A158" i="1"/>
  <c r="A157" i="7"/>
  <c r="A1050" i="1" l="1"/>
  <c r="A448" i="1"/>
  <c r="A447" i="7"/>
  <c r="A159" i="1"/>
  <c r="A158" i="7"/>
  <c r="A1051" i="1" l="1"/>
  <c r="A449" i="1"/>
  <c r="A450" i="1" s="1"/>
  <c r="A448" i="7"/>
  <c r="A160" i="1"/>
  <c r="A159" i="7"/>
  <c r="A1052" i="1" l="1"/>
  <c r="A451" i="1"/>
  <c r="A450" i="7"/>
  <c r="A449" i="7"/>
  <c r="A161" i="1"/>
  <c r="A160" i="7"/>
  <c r="A1053" i="1" l="1"/>
  <c r="A452" i="1"/>
  <c r="A451" i="7"/>
  <c r="A162" i="1"/>
  <c r="A161" i="7"/>
  <c r="A1054" i="1" l="1"/>
  <c r="A453" i="1"/>
  <c r="A452" i="7"/>
  <c r="A163" i="1"/>
  <c r="A164" i="1" s="1"/>
  <c r="A162" i="7"/>
  <c r="A1055" i="1" l="1"/>
  <c r="A454" i="1"/>
  <c r="A453" i="7"/>
  <c r="A165" i="1"/>
  <c r="A164" i="7"/>
  <c r="A163" i="7"/>
  <c r="A1056" i="1" l="1"/>
  <c r="A455" i="1"/>
  <c r="A454" i="7"/>
  <c r="A166" i="1"/>
  <c r="A165" i="7"/>
  <c r="A1057" i="1" l="1"/>
  <c r="A456" i="1"/>
  <c r="A457" i="1" s="1"/>
  <c r="A455" i="7"/>
  <c r="A167" i="1"/>
  <c r="A166" i="7"/>
  <c r="A1058" i="1" l="1"/>
  <c r="A458" i="1"/>
  <c r="A459" i="1" s="1"/>
  <c r="A457" i="7"/>
  <c r="A456" i="7"/>
  <c r="A168" i="1"/>
  <c r="A167" i="7"/>
  <c r="A1059" i="1" l="1"/>
  <c r="A460" i="1"/>
  <c r="A459" i="7"/>
  <c r="A458" i="7"/>
  <c r="A169" i="1"/>
  <c r="A168" i="7"/>
  <c r="A1060" i="1" l="1"/>
  <c r="A461" i="1"/>
  <c r="A460" i="7"/>
  <c r="A170" i="1"/>
  <c r="A169" i="7"/>
  <c r="A1061" i="1" l="1"/>
  <c r="A462" i="1"/>
  <c r="A461" i="7"/>
  <c r="A171" i="1"/>
  <c r="A170" i="7"/>
  <c r="A1062" i="1" l="1"/>
  <c r="A463" i="1"/>
  <c r="A464" i="1" s="1"/>
  <c r="A462" i="7"/>
  <c r="A172" i="1"/>
  <c r="A171" i="7"/>
  <c r="A1063" i="1" l="1"/>
  <c r="A465" i="1"/>
  <c r="A464" i="7"/>
  <c r="A463" i="7"/>
  <c r="A173" i="1"/>
  <c r="A174" i="1" s="1"/>
  <c r="A172" i="7"/>
  <c r="A1064" i="1" l="1"/>
  <c r="A466" i="1"/>
  <c r="A465" i="7"/>
  <c r="A175" i="1"/>
  <c r="A176" i="1" s="1"/>
  <c r="A174" i="7"/>
  <c r="A173" i="7"/>
  <c r="A1065" i="1" l="1"/>
  <c r="A467" i="1"/>
  <c r="A466" i="7"/>
  <c r="A177" i="1"/>
  <c r="A176" i="7"/>
  <c r="A175" i="7"/>
  <c r="A1066" i="1" l="1"/>
  <c r="A468" i="1"/>
  <c r="A467" i="7"/>
  <c r="A178" i="1"/>
  <c r="A177" i="7"/>
  <c r="A1067" i="1" l="1"/>
  <c r="A469" i="1"/>
  <c r="A468" i="7"/>
  <c r="A179" i="1"/>
  <c r="A178" i="7"/>
  <c r="A1068" i="1" l="1"/>
  <c r="A470" i="1"/>
  <c r="A471" i="1" s="1"/>
  <c r="A469" i="7"/>
  <c r="A180" i="1"/>
  <c r="A179" i="7"/>
  <c r="A1069" i="1" l="1"/>
  <c r="A472" i="1"/>
  <c r="A471" i="7"/>
  <c r="A470" i="7"/>
  <c r="A181" i="1"/>
  <c r="A180" i="7"/>
  <c r="A1070" i="1" l="1"/>
  <c r="A473" i="1"/>
  <c r="A472" i="7"/>
  <c r="A182" i="1"/>
  <c r="A183" i="1" s="1"/>
  <c r="A181" i="7"/>
  <c r="A1071" i="1" l="1"/>
  <c r="A474" i="1"/>
  <c r="A475" i="1" s="1"/>
  <c r="A476" i="1" s="1"/>
  <c r="A473" i="7"/>
  <c r="A184" i="1"/>
  <c r="A183" i="7"/>
  <c r="A182" i="7"/>
  <c r="A1072" i="1" l="1"/>
  <c r="A477" i="1"/>
  <c r="A476" i="7"/>
  <c r="A475" i="7"/>
  <c r="A474" i="7"/>
  <c r="A185" i="1"/>
  <c r="A184" i="7"/>
  <c r="A1073" i="1" l="1"/>
  <c r="A478" i="1"/>
  <c r="A477" i="7"/>
  <c r="A186" i="1"/>
  <c r="A187" i="1" s="1"/>
  <c r="A185" i="7"/>
  <c r="A1074" i="1" l="1"/>
  <c r="A479" i="1"/>
  <c r="A480" i="1" s="1"/>
  <c r="A481" i="1" s="1"/>
  <c r="A482" i="1" s="1"/>
  <c r="A483" i="1" s="1"/>
  <c r="A484" i="1" s="1"/>
  <c r="A478" i="7"/>
  <c r="A188" i="1"/>
  <c r="A189" i="1" s="1"/>
  <c r="A187" i="7"/>
  <c r="A186" i="7"/>
  <c r="A1075" i="1" l="1"/>
  <c r="A485" i="1"/>
  <c r="A484" i="7"/>
  <c r="A483" i="7"/>
  <c r="A482" i="7"/>
  <c r="A481" i="7"/>
  <c r="A480" i="7"/>
  <c r="A479" i="7"/>
  <c r="A190" i="1"/>
  <c r="A191" i="1" s="1"/>
  <c r="A189" i="7"/>
  <c r="A188" i="7"/>
  <c r="A1076" i="1" l="1"/>
  <c r="A486" i="1"/>
  <c r="A487" i="1" s="1"/>
  <c r="A485" i="7"/>
  <c r="A192" i="1"/>
  <c r="A193" i="1" s="1"/>
  <c r="A191" i="7"/>
  <c r="A190" i="7"/>
  <c r="A1077" i="1" l="1"/>
  <c r="A488" i="1"/>
  <c r="A487" i="7"/>
  <c r="A486" i="7"/>
  <c r="A194" i="1"/>
  <c r="A193" i="7"/>
  <c r="A192" i="7"/>
  <c r="A1078" i="1" l="1"/>
  <c r="A489" i="1"/>
  <c r="A490" i="1" s="1"/>
  <c r="A488" i="7"/>
  <c r="A195" i="1"/>
  <c r="A194" i="7"/>
  <c r="A1079" i="1" l="1"/>
  <c r="A491" i="1"/>
  <c r="A490" i="7"/>
  <c r="A489" i="7"/>
  <c r="A196" i="1"/>
  <c r="A195" i="7"/>
  <c r="A1080" i="1" l="1"/>
  <c r="A492" i="1"/>
  <c r="A491" i="7"/>
  <c r="A197" i="1"/>
  <c r="A196" i="7"/>
  <c r="A1081" i="1" l="1"/>
  <c r="A493" i="1"/>
  <c r="A492" i="7"/>
  <c r="A198" i="1"/>
  <c r="A197" i="7"/>
  <c r="A1082" i="1" l="1"/>
  <c r="A494" i="1"/>
  <c r="A493" i="7"/>
  <c r="A199" i="1"/>
  <c r="A200" i="1" s="1"/>
  <c r="A198" i="7"/>
  <c r="A1083" i="1" l="1"/>
  <c r="A495" i="1"/>
  <c r="A494" i="7"/>
  <c r="A201" i="1"/>
  <c r="A200" i="7"/>
  <c r="A199" i="7"/>
  <c r="A1084" i="1" l="1"/>
  <c r="A496" i="1"/>
  <c r="A497" i="1" s="1"/>
  <c r="A498" i="1" s="1"/>
  <c r="A495" i="7"/>
  <c r="A202" i="1"/>
  <c r="A201" i="7"/>
  <c r="A1085" i="1" l="1"/>
  <c r="A499" i="1"/>
  <c r="A500" i="1" s="1"/>
  <c r="A498" i="7"/>
  <c r="A497" i="7"/>
  <c r="A496" i="7"/>
  <c r="A203" i="1"/>
  <c r="A202" i="7"/>
  <c r="A1086" i="1" l="1"/>
  <c r="A501" i="1"/>
  <c r="A502" i="1" s="1"/>
  <c r="A500" i="7"/>
  <c r="A499" i="7"/>
  <c r="A204" i="1"/>
  <c r="A203" i="7"/>
  <c r="A1087" i="1" l="1"/>
  <c r="A503" i="1"/>
  <c r="A504" i="1" s="1"/>
  <c r="A504" i="7" s="1"/>
  <c r="A502" i="7"/>
  <c r="A501" i="7"/>
  <c r="A205" i="1"/>
  <c r="A204" i="7"/>
  <c r="A1088" i="1" l="1"/>
  <c r="A505" i="1"/>
  <c r="A505" i="7" s="1"/>
  <c r="A503" i="7"/>
  <c r="A206" i="1"/>
  <c r="A205" i="7"/>
  <c r="A1089" i="1" l="1"/>
  <c r="A506" i="1"/>
  <c r="A506" i="7" s="1"/>
  <c r="A207" i="1"/>
  <c r="A206" i="7"/>
  <c r="A1090" i="1" l="1"/>
  <c r="A507" i="1"/>
  <c r="A508" i="1" s="1"/>
  <c r="A208" i="1"/>
  <c r="A207" i="7"/>
  <c r="A1091" i="1" l="1"/>
  <c r="A509" i="1"/>
  <c r="A508" i="7"/>
  <c r="A507" i="7"/>
  <c r="A209" i="1"/>
  <c r="A208" i="7"/>
  <c r="A1092" i="1" l="1"/>
  <c r="A510" i="1"/>
  <c r="A509" i="7"/>
  <c r="A210" i="1"/>
  <c r="A209" i="7"/>
  <c r="A1093" i="1" l="1"/>
  <c r="A511" i="1"/>
  <c r="A512" i="1" s="1"/>
  <c r="A513" i="1" s="1"/>
  <c r="A510" i="7"/>
  <c r="A211" i="1"/>
  <c r="A210" i="7"/>
  <c r="A1094" i="1" l="1"/>
  <c r="A514" i="1"/>
  <c r="A515" i="1" s="1"/>
  <c r="A513" i="7"/>
  <c r="A512" i="7"/>
  <c r="A511" i="7"/>
  <c r="A212" i="1"/>
  <c r="A211" i="7"/>
  <c r="A1095" i="1" l="1"/>
  <c r="A516" i="1"/>
  <c r="A515" i="7"/>
  <c r="A514" i="7"/>
  <c r="A213" i="1"/>
  <c r="A214" i="1" s="1"/>
  <c r="A212" i="7"/>
  <c r="A1096" i="1" l="1"/>
  <c r="A517" i="1"/>
  <c r="A518" i="1" s="1"/>
  <c r="A516" i="7"/>
  <c r="A215" i="1"/>
  <c r="A214" i="7"/>
  <c r="A213" i="7"/>
  <c r="A1097" i="1" l="1"/>
  <c r="A519" i="1"/>
  <c r="A518" i="7"/>
  <c r="A517" i="7"/>
  <c r="A216" i="1"/>
  <c r="A215" i="7"/>
  <c r="A1098" i="1" l="1"/>
  <c r="A520" i="1"/>
  <c r="A519" i="7"/>
  <c r="A217" i="1"/>
  <c r="A216" i="7"/>
  <c r="A1099" i="1" l="1"/>
  <c r="A521" i="1"/>
  <c r="A520" i="7"/>
  <c r="A218" i="1"/>
  <c r="A219" i="1" s="1"/>
  <c r="A217" i="7"/>
  <c r="A1100" i="1" l="1"/>
  <c r="A522" i="1"/>
  <c r="A523" i="1" s="1"/>
  <c r="A521" i="7"/>
  <c r="A220" i="1"/>
  <c r="A219" i="7"/>
  <c r="A218" i="7"/>
  <c r="A1101" i="1" l="1"/>
  <c r="A524" i="1"/>
  <c r="A523" i="7"/>
  <c r="A522" i="7"/>
  <c r="A221" i="1"/>
  <c r="A220" i="7"/>
  <c r="A525" i="1" l="1"/>
  <c r="A524" i="7"/>
  <c r="A222" i="1"/>
  <c r="A221" i="7"/>
  <c r="A526" i="1" l="1"/>
  <c r="A525" i="7"/>
  <c r="A223" i="1"/>
  <c r="A222" i="7"/>
  <c r="A527" i="1" l="1"/>
  <c r="A526" i="7"/>
  <c r="A224" i="1"/>
  <c r="A223" i="7"/>
  <c r="A528" i="1" l="1"/>
  <c r="A527" i="7"/>
  <c r="A225" i="1"/>
  <c r="A224" i="7"/>
  <c r="A529" i="1" l="1"/>
  <c r="A528" i="7"/>
  <c r="A225" i="7"/>
  <c r="A530" i="1" l="1"/>
  <c r="A531" i="1" s="1"/>
  <c r="A532" i="1" s="1"/>
  <c r="A529" i="7"/>
  <c r="A533" i="1" l="1"/>
  <c r="A532" i="7"/>
  <c r="A531" i="7"/>
  <c r="A530" i="7"/>
  <c r="A534" i="1" l="1"/>
  <c r="A533" i="7"/>
  <c r="A535" i="1" l="1"/>
  <c r="A534" i="7"/>
  <c r="A536" i="1" l="1"/>
  <c r="A535" i="7"/>
  <c r="A537" i="1" l="1"/>
  <c r="A536" i="7"/>
  <c r="A538" i="1" l="1"/>
  <c r="A537" i="7"/>
  <c r="A539" i="1" l="1"/>
  <c r="A540" i="1" s="1"/>
  <c r="A538" i="7"/>
  <c r="A541" i="1" l="1"/>
  <c r="A542" i="1" s="1"/>
  <c r="A540" i="7"/>
  <c r="A539" i="7"/>
  <c r="A543" i="1" l="1"/>
  <c r="A542" i="7"/>
  <c r="A541" i="7"/>
  <c r="A544" i="1" l="1"/>
  <c r="A545" i="1" s="1"/>
  <c r="A546" i="1" s="1"/>
  <c r="A543" i="7"/>
  <c r="A547" i="1" l="1"/>
  <c r="A546" i="7"/>
  <c r="A545" i="7"/>
  <c r="A544" i="7"/>
  <c r="A548" i="1" l="1"/>
  <c r="A549" i="1" s="1"/>
  <c r="A547" i="7"/>
  <c r="A550" i="1" l="1"/>
  <c r="A549" i="7"/>
  <c r="A548" i="7"/>
  <c r="A551" i="1" l="1"/>
  <c r="A550" i="7"/>
  <c r="A552" i="1" l="1"/>
  <c r="A551" i="7"/>
  <c r="A553" i="1" l="1"/>
  <c r="A552" i="7"/>
  <c r="A554" i="1" l="1"/>
  <c r="A553" i="7"/>
  <c r="A555" i="1" l="1"/>
  <c r="A556" i="1" s="1"/>
  <c r="A557" i="1" s="1"/>
  <c r="A558" i="1" s="1"/>
  <c r="A554" i="7"/>
  <c r="A559" i="1" l="1"/>
  <c r="A558" i="7"/>
  <c r="A557" i="7"/>
  <c r="A556" i="7"/>
  <c r="A555" i="7"/>
  <c r="A560" i="1" l="1"/>
  <c r="A559" i="7"/>
  <c r="A561" i="1" l="1"/>
  <c r="A562" i="1" s="1"/>
  <c r="A560" i="7"/>
  <c r="A563" i="1" l="1"/>
  <c r="A562" i="7"/>
  <c r="A561" i="7"/>
  <c r="A564" i="1" l="1"/>
  <c r="A563" i="7"/>
  <c r="A565" i="1" l="1"/>
  <c r="A564" i="7"/>
  <c r="A566" i="1" l="1"/>
  <c r="A567" i="1" s="1"/>
  <c r="A565" i="7"/>
  <c r="A568" i="1" l="1"/>
  <c r="A567" i="7"/>
  <c r="A566" i="7"/>
  <c r="A569" i="1" l="1"/>
  <c r="A568" i="7"/>
  <c r="A570" i="1" l="1"/>
  <c r="A569" i="7"/>
  <c r="A571" i="1" l="1"/>
  <c r="A570" i="7"/>
  <c r="A572" i="1" l="1"/>
  <c r="A571" i="7"/>
  <c r="A573" i="1" l="1"/>
  <c r="A572" i="7"/>
  <c r="A574" i="1" l="1"/>
  <c r="A573" i="7"/>
  <c r="A575" i="1" l="1"/>
  <c r="A576" i="1" s="1"/>
  <c r="A574" i="7"/>
  <c r="A577" i="1" l="1"/>
  <c r="A576" i="7"/>
  <c r="A575" i="7"/>
  <c r="A578" i="1" l="1"/>
  <c r="A579" i="1" s="1"/>
  <c r="A577" i="7"/>
  <c r="A580" i="1" l="1"/>
  <c r="A579" i="7"/>
  <c r="A578" i="7"/>
  <c r="A581" i="1" l="1"/>
  <c r="A582" i="1" s="1"/>
  <c r="A583" i="1" s="1"/>
  <c r="A580" i="7"/>
  <c r="A584" i="1" l="1"/>
  <c r="A583" i="7"/>
  <c r="A582" i="7"/>
  <c r="A581" i="7"/>
  <c r="A585" i="1" l="1"/>
  <c r="A584" i="7"/>
  <c r="A586" i="1" l="1"/>
  <c r="A585" i="7"/>
  <c r="A587" i="1" l="1"/>
  <c r="A586" i="7"/>
  <c r="A588" i="1" l="1"/>
  <c r="A587" i="7"/>
  <c r="A589" i="1" l="1"/>
  <c r="A588" i="7"/>
  <c r="A590" i="1" l="1"/>
  <c r="A589" i="7"/>
  <c r="A591" i="1" l="1"/>
  <c r="A590" i="7"/>
  <c r="A592" i="1" l="1"/>
  <c r="A591" i="7"/>
  <c r="A593" i="1" l="1"/>
  <c r="A594" i="1" s="1"/>
  <c r="A592" i="7"/>
  <c r="A595" i="1" l="1"/>
  <c r="A594" i="7"/>
  <c r="A593" i="7"/>
  <c r="A596" i="1" l="1"/>
  <c r="A595" i="7"/>
  <c r="A597" i="1" l="1"/>
  <c r="A596" i="7"/>
  <c r="A598" i="1" l="1"/>
  <c r="A599" i="1" s="1"/>
  <c r="A597" i="7"/>
  <c r="A600" i="1" l="1"/>
  <c r="A601" i="1" s="1"/>
  <c r="A599" i="7"/>
  <c r="A598" i="7"/>
  <c r="A602" i="1" l="1"/>
  <c r="A601" i="7"/>
  <c r="A600" i="7"/>
  <c r="A603" i="1" l="1"/>
  <c r="A602" i="7"/>
  <c r="A604" i="1" l="1"/>
  <c r="A605" i="1" s="1"/>
  <c r="A603" i="7"/>
  <c r="A606" i="1" l="1"/>
  <c r="A605" i="7"/>
  <c r="A604" i="7"/>
  <c r="A607" i="1" l="1"/>
  <c r="A606" i="7"/>
  <c r="A608" i="1" l="1"/>
  <c r="A607" i="7"/>
  <c r="A609" i="1" l="1"/>
  <c r="A610" i="1" s="1"/>
  <c r="A611" i="1" s="1"/>
  <c r="A608" i="7"/>
  <c r="A612" i="1" l="1"/>
  <c r="A611" i="7"/>
  <c r="A610" i="7"/>
  <c r="A609" i="7"/>
  <c r="A613" i="1" l="1"/>
  <c r="A612" i="7"/>
  <c r="A614" i="1" l="1"/>
  <c r="A613" i="7"/>
  <c r="A615" i="1" l="1"/>
  <c r="A616" i="1" s="1"/>
  <c r="A617" i="1" s="1"/>
  <c r="A614" i="7"/>
  <c r="A618" i="1" l="1"/>
  <c r="A617" i="7"/>
  <c r="A616" i="7"/>
  <c r="A615" i="7"/>
  <c r="A619" i="1" l="1"/>
  <c r="A618" i="7"/>
  <c r="A620" i="1" l="1"/>
  <c r="A621" i="1" s="1"/>
  <c r="A619" i="7"/>
  <c r="A622" i="1" l="1"/>
  <c r="A621" i="7"/>
  <c r="A620" i="7"/>
  <c r="A623" i="1" l="1"/>
  <c r="A622" i="7"/>
  <c r="A624" i="1" l="1"/>
  <c r="A623" i="7"/>
  <c r="A625" i="1" l="1"/>
  <c r="A624" i="7"/>
  <c r="A626" i="1" l="1"/>
  <c r="A625" i="7"/>
  <c r="A627" i="1" l="1"/>
  <c r="A626" i="7"/>
  <c r="A628" i="1" l="1"/>
  <c r="A627" i="7"/>
  <c r="A629" i="1" l="1"/>
  <c r="A628" i="7"/>
  <c r="A630" i="1" l="1"/>
  <c r="A631" i="1" s="1"/>
  <c r="A629" i="7"/>
  <c r="A632" i="1" l="1"/>
  <c r="A631" i="7"/>
  <c r="A630" i="7"/>
  <c r="A633" i="1" l="1"/>
  <c r="A634" i="1" s="1"/>
  <c r="A635" i="1" s="1"/>
  <c r="A632" i="7"/>
  <c r="A636" i="1" l="1"/>
  <c r="A637" i="1" s="1"/>
  <c r="A635" i="7"/>
  <c r="A634" i="7"/>
  <c r="A633" i="7"/>
  <c r="A638" i="1" l="1"/>
  <c r="A637" i="7"/>
  <c r="A636" i="7"/>
  <c r="A639" i="1" l="1"/>
  <c r="A638" i="7"/>
  <c r="A640" i="1" l="1"/>
  <c r="A639" i="7"/>
  <c r="A641" i="1" l="1"/>
  <c r="A642" i="1" s="1"/>
  <c r="A640" i="7"/>
  <c r="A643" i="1" l="1"/>
  <c r="A642" i="7"/>
  <c r="A641" i="7"/>
  <c r="A644" i="1" l="1"/>
  <c r="A643" i="7"/>
  <c r="A645" i="1" l="1"/>
  <c r="A644" i="7"/>
  <c r="A646" i="1" l="1"/>
  <c r="A645" i="7"/>
  <c r="A647" i="1" l="1"/>
  <c r="A648" i="1" s="1"/>
  <c r="A646" i="7"/>
  <c r="A649" i="1" l="1"/>
  <c r="A648" i="7"/>
  <c r="A647" i="7"/>
  <c r="A650" i="1" l="1"/>
  <c r="A649" i="7"/>
  <c r="A651" i="1" l="1"/>
  <c r="A650" i="7"/>
  <c r="A652" i="1" l="1"/>
  <c r="A653" i="1" s="1"/>
  <c r="A651" i="7"/>
  <c r="A654" i="1" l="1"/>
  <c r="A653" i="7"/>
  <c r="A652" i="7"/>
  <c r="A655" i="1" l="1"/>
  <c r="A654" i="7"/>
  <c r="A656" i="1" l="1"/>
  <c r="A655" i="7"/>
  <c r="A657" i="1" l="1"/>
  <c r="A656" i="7"/>
  <c r="A658" i="1" l="1"/>
  <c r="A657" i="7"/>
  <c r="A659" i="1" l="1"/>
  <c r="A660" i="1" s="1"/>
  <c r="A658" i="7"/>
  <c r="A661" i="1" l="1"/>
  <c r="A660" i="7"/>
  <c r="A659" i="7"/>
  <c r="A662" i="1" l="1"/>
  <c r="A663" i="1" s="1"/>
  <c r="A661" i="7"/>
  <c r="A664" i="1" l="1"/>
  <c r="A663" i="7"/>
  <c r="A662" i="7"/>
  <c r="A665" i="1" l="1"/>
  <c r="A664" i="7"/>
  <c r="A666" i="1" l="1"/>
  <c r="A665" i="7"/>
  <c r="A667" i="1" l="1"/>
  <c r="A666" i="7"/>
  <c r="A668" i="1" l="1"/>
  <c r="A667" i="7"/>
  <c r="A669" i="1" l="1"/>
  <c r="A668" i="7"/>
  <c r="A670" i="1" l="1"/>
  <c r="A669" i="7"/>
  <c r="A671" i="1" l="1"/>
  <c r="A670" i="7"/>
  <c r="A672" i="1" l="1"/>
  <c r="A671" i="7"/>
  <c r="A673" i="1" l="1"/>
  <c r="A672" i="7"/>
  <c r="A674" i="1" l="1"/>
  <c r="A673" i="7"/>
  <c r="A675" i="1" l="1"/>
  <c r="A674" i="7"/>
  <c r="A676" i="1" l="1"/>
  <c r="A675" i="7"/>
  <c r="A677" i="1" l="1"/>
  <c r="A676" i="7"/>
  <c r="A678" i="1" l="1"/>
  <c r="A677" i="7"/>
  <c r="A679" i="1" l="1"/>
  <c r="A678" i="7"/>
  <c r="A680" i="1" l="1"/>
  <c r="A679" i="7"/>
  <c r="A681" i="1" l="1"/>
  <c r="A680" i="7"/>
  <c r="A682" i="1" l="1"/>
  <c r="A683" i="1" s="1"/>
  <c r="A681" i="7"/>
  <c r="A684" i="1" l="1"/>
  <c r="A685" i="1" s="1"/>
  <c r="A683" i="7"/>
  <c r="A682" i="7"/>
  <c r="A686" i="1" l="1"/>
  <c r="A685" i="7"/>
  <c r="A684" i="7"/>
  <c r="A687" i="1" l="1"/>
  <c r="A686" i="7"/>
  <c r="A688" i="1" l="1"/>
  <c r="A687" i="7"/>
  <c r="A689" i="1" l="1"/>
  <c r="A690" i="1" s="1"/>
  <c r="A688" i="7"/>
  <c r="A691" i="1" l="1"/>
  <c r="A690" i="7"/>
  <c r="A689" i="7"/>
  <c r="A692" i="1" l="1"/>
  <c r="A693" i="1" s="1"/>
  <c r="A691" i="7"/>
  <c r="A694" i="1" l="1"/>
  <c r="A693" i="7"/>
  <c r="A692" i="7"/>
  <c r="A695" i="1" l="1"/>
  <c r="A694" i="7"/>
  <c r="A696" i="1" l="1"/>
  <c r="A695" i="7"/>
  <c r="A697" i="1" l="1"/>
  <c r="A698" i="1" s="1"/>
  <c r="A699" i="1" s="1"/>
  <c r="A696" i="7"/>
  <c r="A700" i="1" l="1"/>
  <c r="A699" i="7"/>
  <c r="A698" i="7"/>
  <c r="A697" i="7"/>
  <c r="A701" i="1" l="1"/>
  <c r="A700" i="7"/>
  <c r="A702" i="1" l="1"/>
  <c r="A701" i="7"/>
  <c r="A703" i="1" l="1"/>
  <c r="A704" i="1" s="1"/>
  <c r="A705" i="1" s="1"/>
  <c r="A706" i="1" s="1"/>
  <c r="A707" i="1" s="1"/>
  <c r="A702" i="7"/>
  <c r="A708" i="1" l="1"/>
  <c r="A707" i="7"/>
  <c r="A706" i="7"/>
  <c r="A705" i="7"/>
  <c r="A704" i="7"/>
  <c r="A703" i="7"/>
  <c r="A709" i="1" l="1"/>
  <c r="A710" i="1" s="1"/>
  <c r="A711" i="1" s="1"/>
  <c r="A708" i="7"/>
  <c r="A712" i="1" l="1"/>
  <c r="A713" i="1" s="1"/>
  <c r="A714" i="1" s="1"/>
  <c r="A711" i="7"/>
  <c r="A710" i="7"/>
  <c r="A709" i="7"/>
  <c r="A715" i="1" l="1"/>
  <c r="A714" i="7"/>
  <c r="A713" i="7"/>
  <c r="A712" i="7"/>
  <c r="A716" i="1" l="1"/>
  <c r="A715" i="7"/>
  <c r="A717" i="1" l="1"/>
  <c r="A718" i="1" s="1"/>
  <c r="A719" i="1" s="1"/>
  <c r="A720" i="1" s="1"/>
  <c r="A716" i="7"/>
  <c r="A721" i="1" l="1"/>
  <c r="A720" i="7"/>
  <c r="A719" i="7"/>
  <c r="A718" i="7"/>
  <c r="A717" i="7"/>
  <c r="A722" i="1" l="1"/>
  <c r="A721" i="7"/>
  <c r="A723" i="1" l="1"/>
  <c r="A722" i="7"/>
  <c r="A724" i="1" l="1"/>
  <c r="A723" i="7"/>
  <c r="A725" i="1" l="1"/>
  <c r="A724" i="7"/>
  <c r="A726" i="1" l="1"/>
  <c r="A725" i="7"/>
  <c r="A727" i="1" l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26" i="7"/>
  <c r="A754" i="1" l="1"/>
  <c r="A753" i="7"/>
  <c r="A752" i="7"/>
  <c r="A751" i="7"/>
  <c r="A727" i="7"/>
  <c r="A755" i="1" l="1"/>
  <c r="A754" i="7"/>
  <c r="A728" i="7"/>
  <c r="A756" i="1" l="1"/>
  <c r="A755" i="7"/>
  <c r="A730" i="7"/>
  <c r="A729" i="7"/>
  <c r="A757" i="1" l="1"/>
  <c r="A756" i="7"/>
  <c r="A731" i="7"/>
  <c r="A758" i="1" l="1"/>
  <c r="A757" i="7"/>
  <c r="A733" i="7"/>
  <c r="A732" i="7"/>
  <c r="A759" i="1" l="1"/>
  <c r="A758" i="7"/>
  <c r="A734" i="7"/>
  <c r="A760" i="1" l="1"/>
  <c r="A759" i="7"/>
  <c r="A735" i="7"/>
  <c r="A761" i="1" l="1"/>
  <c r="A760" i="7"/>
  <c r="A736" i="7"/>
  <c r="A762" i="1" l="1"/>
  <c r="A763" i="1" s="1"/>
  <c r="A761" i="7"/>
  <c r="A738" i="7"/>
  <c r="A737" i="7"/>
  <c r="A764" i="1" l="1"/>
  <c r="A765" i="1" s="1"/>
  <c r="A763" i="7"/>
  <c r="A762" i="7"/>
  <c r="A739" i="7"/>
  <c r="A766" i="1" l="1"/>
  <c r="A765" i="7"/>
  <c r="A764" i="7"/>
  <c r="A740" i="7"/>
  <c r="A767" i="1" l="1"/>
  <c r="A766" i="7"/>
  <c r="A742" i="7"/>
  <c r="A741" i="7"/>
  <c r="A768" i="1" l="1"/>
  <c r="A767" i="7"/>
  <c r="A743" i="7"/>
  <c r="A769" i="1" l="1"/>
  <c r="A768" i="7"/>
  <c r="A744" i="7"/>
  <c r="A770" i="1" l="1"/>
  <c r="A769" i="7"/>
  <c r="A745" i="7"/>
  <c r="A771" i="1" l="1"/>
  <c r="A770" i="7"/>
  <c r="A746" i="7"/>
  <c r="A772" i="1" l="1"/>
  <c r="A771" i="7"/>
  <c r="A748" i="7"/>
  <c r="A747" i="7"/>
  <c r="A773" i="1" l="1"/>
  <c r="A772" i="7"/>
  <c r="A749" i="7"/>
  <c r="A774" i="1" l="1"/>
  <c r="A773" i="7"/>
  <c r="A750" i="7"/>
  <c r="A775" i="1" l="1"/>
  <c r="A774" i="7"/>
  <c r="A776" i="1" l="1"/>
  <c r="A775" i="7"/>
  <c r="A777" i="1" l="1"/>
  <c r="A776" i="7"/>
  <c r="A778" i="1" l="1"/>
  <c r="A777" i="7"/>
  <c r="A779" i="1" l="1"/>
  <c r="A780" i="1" s="1"/>
  <c r="A781" i="1" s="1"/>
  <c r="A778" i="7"/>
  <c r="A782" i="1" l="1"/>
  <c r="A781" i="7"/>
  <c r="A780" i="7"/>
  <c r="A779" i="7"/>
  <c r="A783" i="1" l="1"/>
  <c r="A782" i="7"/>
  <c r="A784" i="1" l="1"/>
  <c r="A783" i="7"/>
  <c r="A785" i="1" l="1"/>
  <c r="A784" i="7"/>
  <c r="A786" i="1" l="1"/>
  <c r="A785" i="7"/>
  <c r="A787" i="1" l="1"/>
  <c r="A786" i="7"/>
  <c r="A788" i="1" l="1"/>
  <c r="A789" i="1" s="1"/>
  <c r="A787" i="7"/>
  <c r="A790" i="1" l="1"/>
  <c r="A789" i="7"/>
  <c r="A788" i="7"/>
  <c r="A791" i="1" l="1"/>
  <c r="A790" i="7"/>
  <c r="A792" i="1" l="1"/>
  <c r="A793" i="1" s="1"/>
  <c r="A791" i="7"/>
  <c r="A794" i="1" l="1"/>
  <c r="A793" i="7"/>
  <c r="A792" i="7"/>
  <c r="A795" i="1" l="1"/>
  <c r="A794" i="7"/>
  <c r="A796" i="1" l="1"/>
  <c r="A795" i="7"/>
  <c r="A797" i="1" l="1"/>
  <c r="A796" i="7"/>
  <c r="A798" i="1" l="1"/>
  <c r="A797" i="7"/>
  <c r="A799" i="1" l="1"/>
  <c r="A798" i="7"/>
  <c r="A800" i="1" l="1"/>
  <c r="A799" i="7"/>
  <c r="A801" i="1" l="1"/>
  <c r="A800" i="7"/>
  <c r="A802" i="1" l="1"/>
  <c r="A801" i="7"/>
  <c r="A803" i="1" l="1"/>
  <c r="A802" i="7"/>
  <c r="A804" i="1" l="1"/>
  <c r="A805" i="1" l="1"/>
  <c r="A806" i="1" l="1"/>
  <c r="A807" i="1" l="1"/>
  <c r="A808" i="1" l="1"/>
  <c r="A809" i="1" l="1"/>
  <c r="A810" i="1" l="1"/>
  <c r="A811" i="1" l="1"/>
  <c r="A812" i="1" l="1"/>
  <c r="A813" i="1" l="1"/>
  <c r="A814" i="1" l="1"/>
  <c r="A815" i="1" l="1"/>
  <c r="A816" i="1" l="1"/>
  <c r="A817" i="1" l="1"/>
  <c r="A818" i="1" l="1"/>
  <c r="A819" i="1" l="1"/>
  <c r="A820" i="1" l="1"/>
  <c r="A821" i="1" l="1"/>
  <c r="A822" i="1" l="1"/>
  <c r="A823" i="1" l="1"/>
  <c r="A824" i="1" l="1"/>
  <c r="A825" i="1" l="1"/>
  <c r="A826" i="1" l="1"/>
  <c r="A827" i="1" l="1"/>
  <c r="A828" i="1" l="1"/>
  <c r="A829" i="1" l="1"/>
  <c r="A830" i="1" l="1"/>
  <c r="A831" i="1" l="1"/>
  <c r="A832" i="1" l="1"/>
  <c r="A833" i="1" l="1"/>
  <c r="A834" i="1" l="1"/>
  <c r="A835" i="1" l="1"/>
  <c r="A836" i="1" l="1"/>
  <c r="A837" i="1" l="1"/>
  <c r="A838" i="1" l="1"/>
  <c r="A839" i="1" l="1"/>
  <c r="A840" i="1" l="1"/>
  <c r="A841" i="1" l="1"/>
  <c r="A842" i="1" l="1"/>
  <c r="A843" i="1" l="1"/>
  <c r="A844" i="1" l="1"/>
  <c r="A845" i="1" l="1"/>
  <c r="A846" i="1" l="1"/>
  <c r="A847" i="1" l="1"/>
  <c r="A848" i="1" l="1"/>
  <c r="A849" i="1" l="1"/>
  <c r="A850" i="1" l="1"/>
  <c r="A851" i="1" l="1"/>
  <c r="A852" i="1" l="1"/>
  <c r="A853" i="1" l="1"/>
  <c r="A854" i="1" l="1"/>
  <c r="A855" i="1" l="1"/>
  <c r="A856" i="1" l="1"/>
  <c r="A857" i="1" l="1"/>
  <c r="A858" i="1" l="1"/>
  <c r="A859" i="1" l="1"/>
  <c r="A860" i="1" l="1"/>
  <c r="A861" i="1" l="1"/>
  <c r="A862" i="1" l="1"/>
  <c r="A863" i="1" l="1"/>
  <c r="A864" i="1" l="1"/>
  <c r="A865" i="1" l="1"/>
  <c r="A866" i="1" l="1"/>
  <c r="A867" i="1" l="1"/>
  <c r="A868" i="1" l="1"/>
  <c r="A869" i="1" l="1"/>
  <c r="A870" i="1" l="1"/>
  <c r="A871" i="1" l="1"/>
  <c r="A872" i="1" l="1"/>
  <c r="A873" i="1" l="1"/>
  <c r="A874" i="1" l="1"/>
  <c r="A875" i="1" l="1"/>
  <c r="A876" i="1" l="1"/>
  <c r="A877" i="1" l="1"/>
  <c r="A878" i="1" l="1"/>
  <c r="A879" i="1" l="1"/>
  <c r="A880" i="1" l="1"/>
  <c r="A881" i="1" l="1"/>
  <c r="A882" i="1" l="1"/>
  <c r="A883" i="1" l="1"/>
  <c r="A884" i="1" l="1"/>
  <c r="A885" i="1" l="1"/>
  <c r="A886" i="1" l="1"/>
  <c r="A887" i="1" l="1"/>
  <c r="A888" i="1" l="1"/>
  <c r="A889" i="1" l="1"/>
  <c r="A890" i="1" l="1"/>
  <c r="A891" i="1" l="1"/>
  <c r="A892" i="1" l="1"/>
  <c r="A893" i="1" l="1"/>
  <c r="A894" i="1" l="1"/>
  <c r="A895" i="1" l="1"/>
  <c r="A896" i="1" l="1"/>
  <c r="A899" i="1" l="1"/>
  <c r="A900" i="1" l="1"/>
  <c r="A901" i="1" s="1"/>
  <c r="A902" i="1" l="1"/>
  <c r="A903" i="1" l="1"/>
  <c r="A904" i="1" l="1"/>
  <c r="A905" i="1" l="1"/>
  <c r="A906" i="1" l="1"/>
  <c r="A907" i="1" l="1"/>
  <c r="A908" i="1" l="1"/>
  <c r="A909" i="1" l="1"/>
  <c r="A910" i="1" l="1"/>
  <c r="A911" i="1" l="1"/>
  <c r="A912" i="1" l="1"/>
  <c r="A913" i="1" l="1"/>
  <c r="A914" i="1" l="1"/>
  <c r="A915" i="1" l="1"/>
  <c r="A916" i="1" l="1"/>
  <c r="A917" i="1" l="1"/>
  <c r="A918" i="1" l="1"/>
  <c r="A919" i="1" l="1"/>
  <c r="A920" i="1" l="1"/>
  <c r="A921" i="1" l="1"/>
  <c r="A922" i="1" l="1"/>
  <c r="A923" i="1" l="1"/>
  <c r="A924" i="1" l="1"/>
  <c r="A925" i="1" l="1"/>
  <c r="A926" i="1" l="1"/>
  <c r="A927" i="1" l="1"/>
  <c r="A928" i="1" l="1"/>
  <c r="A929" i="1" l="1"/>
  <c r="A930" i="1" l="1"/>
</calcChain>
</file>

<file path=xl/sharedStrings.xml><?xml version="1.0" encoding="utf-8"?>
<sst xmlns="http://schemas.openxmlformats.org/spreadsheetml/2006/main" count="8742" uniqueCount="1943">
  <si>
    <t>dziś :</t>
  </si>
  <si>
    <t>Lp.</t>
  </si>
  <si>
    <t>ID</t>
  </si>
  <si>
    <t>Nr kance- laryjny</t>
  </si>
  <si>
    <t>Data wpływu wniosku</t>
  </si>
  <si>
    <t>Rodzaj zgłoszenia</t>
  </si>
  <si>
    <t>Gmina</t>
  </si>
  <si>
    <t>Obręb miejsca zamierzenia</t>
  </si>
  <si>
    <t xml:space="preserve">Nr działki geodez. </t>
  </si>
  <si>
    <t>Data zakończenia sprawy</t>
  </si>
  <si>
    <t>Sposób zakończenia</t>
  </si>
  <si>
    <t>AA</t>
  </si>
  <si>
    <t>WŚ</t>
  </si>
  <si>
    <t>Któtki opis sprawy
określenie obiektu / robót</t>
  </si>
  <si>
    <t>czas rozpatrywania</t>
  </si>
  <si>
    <t>gminy</t>
  </si>
  <si>
    <t>sposób zakończenia</t>
  </si>
  <si>
    <t>budowa obiektu - art. 29 ust. 1</t>
  </si>
  <si>
    <t>Będzino</t>
  </si>
  <si>
    <t>brak sprzeciwu - zgłoszenie skuteczne</t>
  </si>
  <si>
    <t>tymczasowy obiekt - art. 29 ust. 1, pkt 12</t>
  </si>
  <si>
    <t>Biesiekierz</t>
  </si>
  <si>
    <t>decyzja sprzeciwu</t>
  </si>
  <si>
    <t>roboty budowlane - art. 29 ust. 2</t>
  </si>
  <si>
    <t>Bobolice</t>
  </si>
  <si>
    <t>rozbiórka obiektu - art. 31</t>
  </si>
  <si>
    <t>Manowo</t>
  </si>
  <si>
    <t>uchylenie decyzji sprzeciwu i umorzenie</t>
  </si>
  <si>
    <t>zmiana sposobu użytkowania - atr. 71</t>
  </si>
  <si>
    <t>Mielno</t>
  </si>
  <si>
    <t>Polanów</t>
  </si>
  <si>
    <t>decyzja umorzenie</t>
  </si>
  <si>
    <t>Sianów</t>
  </si>
  <si>
    <t>Świeszyno</t>
  </si>
  <si>
    <t>zgłoszenie dotyczy</t>
  </si>
  <si>
    <t>DANE</t>
  </si>
  <si>
    <t>KŻ</t>
  </si>
  <si>
    <t>AŁ</t>
  </si>
  <si>
    <t>IN</t>
  </si>
  <si>
    <t>MS</t>
  </si>
  <si>
    <t>ŁD</t>
  </si>
  <si>
    <t>Sprawa (krótka treść) określenie obiektu /
robót oraz miejse zamierzenia</t>
  </si>
  <si>
    <t>Imię i nazwisko inwestora 
oraz adres inwestora</t>
  </si>
  <si>
    <t>Znak sprawy
i czas załatwiania</t>
  </si>
  <si>
    <t>Data wpływu
i wszczęcia sprawy</t>
  </si>
  <si>
    <t>Uwagi
(sposób zakończenia)</t>
  </si>
  <si>
    <t>Data usunięcia obiektu tymczasowego</t>
  </si>
  <si>
    <t xml:space="preserve"> Lp i ID
nr kanc.</t>
  </si>
  <si>
    <t>Wydział Architektury
 i Budownictwa</t>
  </si>
  <si>
    <t>Data zakończenia</t>
  </si>
  <si>
    <t>Zgłoszenie zamiaru wykonywania robót budowlanych, rozbiórki, zmiany sposobu użytkowania obiektu budowlanego lub jego części</t>
  </si>
  <si>
    <t>AB.6743.__.2015.__</t>
  </si>
  <si>
    <t>przekazano wg właściwości</t>
  </si>
  <si>
    <t>BOŚ Nr
z eDOK</t>
  </si>
  <si>
    <t>BOŚ Znak sprawy</t>
  </si>
  <si>
    <t>JRWA</t>
  </si>
  <si>
    <t>trafo art.29 ust.1 pkt 2b</t>
  </si>
  <si>
    <t>sieci art.29 ust.1 pkt 19a</t>
  </si>
  <si>
    <t>jednorodzinne art.29 ust.1 pkt 1a</t>
  </si>
  <si>
    <t>SR</t>
  </si>
  <si>
    <t>EJ</t>
  </si>
  <si>
    <t>WK</t>
  </si>
  <si>
    <t>odmowa wszczęcia</t>
  </si>
  <si>
    <t>BOŚ.6743.___.2017.__</t>
  </si>
  <si>
    <t>rozbióka części budynku gospodarczego</t>
  </si>
  <si>
    <t>Trzebień</t>
  </si>
  <si>
    <t>6/16</t>
  </si>
  <si>
    <t>77/P/17</t>
  </si>
  <si>
    <t>Rozbiórka wagi dojazdowej</t>
  </si>
  <si>
    <t>przydomowa oczyszczalnia ścieków</t>
  </si>
  <si>
    <t>Dobrzyca</t>
  </si>
  <si>
    <t>274/7</t>
  </si>
  <si>
    <t>rozbiórka budynku po byłej stacji paliw wraz z demontażem zbiorników paliwa</t>
  </si>
  <si>
    <t>Głodowa</t>
  </si>
  <si>
    <t>8/41</t>
  </si>
  <si>
    <t>276/P/17</t>
  </si>
  <si>
    <t>rozbudowa budynku mieszkalnego jednorodzinnego</t>
  </si>
  <si>
    <t>Smolne</t>
  </si>
  <si>
    <t>27/8</t>
  </si>
  <si>
    <t>282/P/17</t>
  </si>
  <si>
    <t xml:space="preserve">budynek gospodarczy - 2 szt. </t>
  </si>
  <si>
    <t>Chociwle</t>
  </si>
  <si>
    <t>165/12</t>
  </si>
  <si>
    <t>przyłącze wodociągowe</t>
  </si>
  <si>
    <t>Bobolice 3</t>
  </si>
  <si>
    <t>344, 342</t>
  </si>
  <si>
    <t>zjazd z drogi publicznej</t>
  </si>
  <si>
    <t>Gąski</t>
  </si>
  <si>
    <t>3/16, 34/7</t>
  </si>
  <si>
    <t>148</t>
  </si>
  <si>
    <t>368/P/17</t>
  </si>
  <si>
    <t>dwa budynki rekreacji indywidualnej, dwa budynki gospodarcze, zbiornik bezodpływowy</t>
  </si>
  <si>
    <t>Kładno</t>
  </si>
  <si>
    <t>102/18</t>
  </si>
  <si>
    <t>432/P/17</t>
  </si>
  <si>
    <t>wolnostojący parterowy budynek rekreacji indywidualnej</t>
  </si>
  <si>
    <t>Pleśna</t>
  </si>
  <si>
    <t>319/76</t>
  </si>
  <si>
    <t xml:space="preserve">wymiana okien oraz ocieplenie - ośrodek wczasowy </t>
  </si>
  <si>
    <t>Sarbinowo</t>
  </si>
  <si>
    <t>250</t>
  </si>
  <si>
    <t>dobudowa ganku do istniejącego budynku</t>
  </si>
  <si>
    <t>Kurozwęcz</t>
  </si>
  <si>
    <t>66/8</t>
  </si>
  <si>
    <t>Mścice</t>
  </si>
  <si>
    <t>195/18</t>
  </si>
  <si>
    <t>przyłącze wodociągowe i kanalizacji sanitarnej</t>
  </si>
  <si>
    <t>Bonin</t>
  </si>
  <si>
    <t>401/51, 401/52</t>
  </si>
  <si>
    <t>budowa przyłącza wodociągowego</t>
  </si>
  <si>
    <t>216/1, 221</t>
  </si>
  <si>
    <t>odcinek sieci wodociągowej</t>
  </si>
  <si>
    <t>Kretomino</t>
  </si>
  <si>
    <t>146/24, 159/33</t>
  </si>
  <si>
    <t>wymiana pokrycia dachowego</t>
  </si>
  <si>
    <t>191</t>
  </si>
  <si>
    <t>przeniesiono do innej teczki</t>
  </si>
  <si>
    <t>tymczasowy obiekt budowlany - kiosk handlowy</t>
  </si>
  <si>
    <t>Chłopy</t>
  </si>
  <si>
    <t>52/3</t>
  </si>
  <si>
    <t>wymiana w budynku rekreacyjnym 1/2 dachu, wymiana dachu i odświerzenie elewacji</t>
  </si>
  <si>
    <t>138/9</t>
  </si>
  <si>
    <t>budowa przyłącza kanalizacji sanitarnej</t>
  </si>
  <si>
    <t>209/1; 209/2</t>
  </si>
  <si>
    <t>18; 19; 25/1; 82; 382; 383</t>
  </si>
  <si>
    <t>przebudowa drogi powiatowej poprzez budowę ścieżki rowerowej</t>
  </si>
  <si>
    <t>Osieki, Kleszcze</t>
  </si>
  <si>
    <t>93/1; 89</t>
  </si>
  <si>
    <t>Skibno</t>
  </si>
  <si>
    <t>Kleszcze, Sucha Koszalińska</t>
  </si>
  <si>
    <t>89; 90; 68/1; 116/2</t>
  </si>
  <si>
    <t>remont dźwigu osobowego oraz pomieszczeń na piętrze</t>
  </si>
  <si>
    <t>Unieście</t>
  </si>
  <si>
    <t>174/1</t>
  </si>
  <si>
    <t>budowa instalacji ogrzewczej i komina budynku mieszkalnego jednorodzinnego</t>
  </si>
  <si>
    <t>Sianów 07</t>
  </si>
  <si>
    <t>209</t>
  </si>
  <si>
    <t>wolnostojące parterowe budynki rekreacji indywidualnej 5 szt.  O powierzchni zabudowy do 35m2</t>
  </si>
  <si>
    <t>418/7</t>
  </si>
  <si>
    <t>budynek rekreacji indywidualnej</t>
  </si>
  <si>
    <t>Porost</t>
  </si>
  <si>
    <t>253/25</t>
  </si>
  <si>
    <t>parterowy budynek gospodarczy do 35m2</t>
  </si>
  <si>
    <t>407</t>
  </si>
  <si>
    <t>przebudowa drogi powiatowej 3500Z</t>
  </si>
  <si>
    <t>Niedalino</t>
  </si>
  <si>
    <t>8, 15/2, 304/2</t>
  </si>
  <si>
    <t>Niekłonice</t>
  </si>
  <si>
    <t>189/5</t>
  </si>
  <si>
    <t>budynek mieszkalny jednorodzinny</t>
  </si>
  <si>
    <t>Będzinko</t>
  </si>
  <si>
    <t>436/12</t>
  </si>
  <si>
    <t>budynek rekreacji indywidualnej szt. 5</t>
  </si>
  <si>
    <t>258/4</t>
  </si>
  <si>
    <t>odcinek sieci kanalizacyjnej</t>
  </si>
  <si>
    <t>Konikowo</t>
  </si>
  <si>
    <t>9/21, 7, 10/14</t>
  </si>
  <si>
    <t xml:space="preserve">budynek gospodarczy </t>
  </si>
  <si>
    <t>3/71</t>
  </si>
  <si>
    <t>325/8</t>
  </si>
  <si>
    <t>budowa domków rekreacji indywidualnej</t>
  </si>
  <si>
    <t>budowa ścieżki rowerowej</t>
  </si>
  <si>
    <t>Wierciszewo / Iwięcino</t>
  </si>
  <si>
    <t>304 - Wierciszewo;  329, 330/1, 331/1 - Iwięcino</t>
  </si>
  <si>
    <t>zmiana pokrycia dachowego z eternitu</t>
  </si>
  <si>
    <t>37/2</t>
  </si>
  <si>
    <t>37/1</t>
  </si>
  <si>
    <t>wymiana poszycia dachowego</t>
  </si>
  <si>
    <t>Kraśnik Koszaliński</t>
  </si>
  <si>
    <t>184/3</t>
  </si>
  <si>
    <t>budowa 6 parterowych budynków rekreacji indywidualnej</t>
  </si>
  <si>
    <t>tymczasowy obiekt handlowy</t>
  </si>
  <si>
    <t>423/2</t>
  </si>
  <si>
    <t>zbiornik bezodpływowy na nieczystości do 10m3</t>
  </si>
  <si>
    <t>207/14</t>
  </si>
  <si>
    <t>altana o pow. 35m2</t>
  </si>
  <si>
    <t>Szczeglino</t>
  </si>
  <si>
    <t>3/12</t>
  </si>
  <si>
    <t>budynek rekreacji indywidualnej do 35m2 i zbiornik bezodpływowy</t>
  </si>
  <si>
    <t>118/4</t>
  </si>
  <si>
    <t>budynek gospodarczy</t>
  </si>
  <si>
    <t>144/12</t>
  </si>
  <si>
    <t>352</t>
  </si>
  <si>
    <t>sieć wodociągowa</t>
  </si>
  <si>
    <t>401/127, 401/72, 401/115</t>
  </si>
  <si>
    <t>tymczasowy obiekt budowlany</t>
  </si>
  <si>
    <t>47/20</t>
  </si>
  <si>
    <t>45/26, 45/27</t>
  </si>
  <si>
    <t>247/3</t>
  </si>
  <si>
    <t>ganek 8m2</t>
  </si>
  <si>
    <t>Warnino</t>
  </si>
  <si>
    <t>64/1</t>
  </si>
  <si>
    <t>budowa przydomowej oczyszczalni ścieków</t>
  </si>
  <si>
    <t>61/3</t>
  </si>
  <si>
    <t>Kłanino</t>
  </si>
  <si>
    <t>245/1, 239/20</t>
  </si>
  <si>
    <t>wymiana okna dwuskrzydlowego na okno dwuskrzydłowe balkonowe</t>
  </si>
  <si>
    <t>Kopanino</t>
  </si>
  <si>
    <t>350/26</t>
  </si>
  <si>
    <t>4/490</t>
  </si>
  <si>
    <t>4/489</t>
  </si>
  <si>
    <t>przebudowa domu mieszkalnego jednorodzinnego</t>
  </si>
  <si>
    <t>budynek mieszkalny jednorodzinny i zbiornik bezodpływowy</t>
  </si>
  <si>
    <t>114/64</t>
  </si>
  <si>
    <t>przebudowa drogi gminnej i odcinka drogi powiatowej</t>
  </si>
  <si>
    <t>Grabówko</t>
  </si>
  <si>
    <t>212/1, 209, 213, 14/1</t>
  </si>
  <si>
    <t>budowa chodnika</t>
  </si>
  <si>
    <t>Iwięcino</t>
  </si>
  <si>
    <t>280/4, 331/2</t>
  </si>
  <si>
    <t>modernizacja kotłowni zakładowej</t>
  </si>
  <si>
    <t>Dobre</t>
  </si>
  <si>
    <t>65/8</t>
  </si>
  <si>
    <t>budowa budynku mieszkalnego jednorodzinnego</t>
  </si>
  <si>
    <t>Skwierzynka</t>
  </si>
  <si>
    <t>411/13</t>
  </si>
  <si>
    <t xml:space="preserve">przebudowa drogi gminnej  </t>
  </si>
  <si>
    <t>56/13, 64/1</t>
  </si>
  <si>
    <t>odcinek sieci wodociągowej i kanalizacyjnej</t>
  </si>
  <si>
    <t>891/11</t>
  </si>
  <si>
    <t>rozbiórka budynku garażowego</t>
  </si>
  <si>
    <t>Chlebowo</t>
  </si>
  <si>
    <t>616/5</t>
  </si>
  <si>
    <t>budowa  przyłącza kablowego 0,4 kV</t>
  </si>
  <si>
    <t>budowa terenu rekreacyjnego w tym boiska do piłki siatkowej, zadaszonej  wiaty rekreacyjnej</t>
  </si>
  <si>
    <t>202/22</t>
  </si>
  <si>
    <t>domek letniskowy</t>
  </si>
  <si>
    <t>Osieki</t>
  </si>
  <si>
    <t>157/8</t>
  </si>
  <si>
    <t>146/9</t>
  </si>
  <si>
    <t>Stare Bielice</t>
  </si>
  <si>
    <t>307/34, 307/43</t>
  </si>
  <si>
    <t>241/13</t>
  </si>
  <si>
    <t>stodoła</t>
  </si>
  <si>
    <t xml:space="preserve">Wierciszewo </t>
  </si>
  <si>
    <t>255</t>
  </si>
  <si>
    <t>przyłącze kablowe 0,4kV</t>
  </si>
  <si>
    <t>443/4, 263/1, 263/5, 263/4, 260/2, 260/23</t>
  </si>
  <si>
    <t>przebudowa linii napowietrznej 0,4 kV</t>
  </si>
  <si>
    <t>94</t>
  </si>
  <si>
    <t>124</t>
  </si>
  <si>
    <t>remont wewnętrznej instalacji centralnego ogrzewania</t>
  </si>
  <si>
    <t>188</t>
  </si>
  <si>
    <t>przebudowa drogi polegająca na budowie instalacji oświetlenia</t>
  </si>
  <si>
    <t>33</t>
  </si>
  <si>
    <t>drewniany budynek gospodarczy</t>
  </si>
  <si>
    <t>9/72</t>
  </si>
  <si>
    <t>budowa boiska wielofunkcyjnego</t>
  </si>
  <si>
    <t>56/6</t>
  </si>
  <si>
    <t>2 szt - budynek rekreacji indywidualnej</t>
  </si>
  <si>
    <t>35/2</t>
  </si>
  <si>
    <t>35/1</t>
  </si>
  <si>
    <t>sieć wodociągowa i kkanalizacyjna</t>
  </si>
  <si>
    <t>267/2, 267/3, 263/1, 443/4, 443/8</t>
  </si>
  <si>
    <t>sieć kanalizacyjna</t>
  </si>
  <si>
    <t>112/1, 112/10</t>
  </si>
  <si>
    <t>126/17</t>
  </si>
  <si>
    <t>228/4</t>
  </si>
  <si>
    <t>rozbiórka byłego budynku stacji paliw z demontażem 3 zbironików paliwa</t>
  </si>
  <si>
    <t>Świemino</t>
  </si>
  <si>
    <t>47/11</t>
  </si>
  <si>
    <t>rozbiórka budynku gospodarczego</t>
  </si>
  <si>
    <t>52/12</t>
  </si>
  <si>
    <t>wymiana pokrycia dachowego na budynku gospodarczym</t>
  </si>
  <si>
    <t>Rekowo</t>
  </si>
  <si>
    <t>8/4</t>
  </si>
  <si>
    <t>remont obiektu budowlanego</t>
  </si>
  <si>
    <t>Parnowo</t>
  </si>
  <si>
    <t>107/13</t>
  </si>
  <si>
    <t>odcinek sieci elektroenergetycznej</t>
  </si>
  <si>
    <t>49/2</t>
  </si>
  <si>
    <t>Słowienkowo</t>
  </si>
  <si>
    <t>zmiana użytkowania z lokalu usługowego na mieszkalny</t>
  </si>
  <si>
    <t>864/4</t>
  </si>
  <si>
    <t>321/80</t>
  </si>
  <si>
    <t>321/82</t>
  </si>
  <si>
    <t>321/81</t>
  </si>
  <si>
    <t>przyłącze wody, kanalizacji i energetyczne</t>
  </si>
  <si>
    <t>Chałupy</t>
  </si>
  <si>
    <t>201/47</t>
  </si>
  <si>
    <t>obiekt tymczasowy</t>
  </si>
  <si>
    <t>Łazy</t>
  </si>
  <si>
    <t>69</t>
  </si>
  <si>
    <t>zmiana sposobu użytkowania budynku z mieszkalno-usługowego na mieszkalny</t>
  </si>
  <si>
    <t>390/40</t>
  </si>
  <si>
    <t>54/9</t>
  </si>
  <si>
    <t>Szczeglino Nowe</t>
  </si>
  <si>
    <t>77/1</t>
  </si>
  <si>
    <t>remont schodów</t>
  </si>
  <si>
    <t>275</t>
  </si>
  <si>
    <t>353</t>
  </si>
  <si>
    <t>4/1</t>
  </si>
  <si>
    <t>garaż wolnostojący</t>
  </si>
  <si>
    <t>472/9</t>
  </si>
  <si>
    <t>177</t>
  </si>
  <si>
    <t>rozbiórka garażu</t>
  </si>
  <si>
    <t>43</t>
  </si>
  <si>
    <t>Węgorzewo</t>
  </si>
  <si>
    <t>168/4</t>
  </si>
  <si>
    <t>dwa budynki gospodarcze</t>
  </si>
  <si>
    <t>150/12</t>
  </si>
  <si>
    <t>150/11</t>
  </si>
  <si>
    <t>150/13</t>
  </si>
  <si>
    <t>4/9</t>
  </si>
  <si>
    <t>122/4, 122/6, 132/1, 136, 193/1</t>
  </si>
  <si>
    <t>budynek mieszkalny - przebudowa</t>
  </si>
  <si>
    <t>Popowo</t>
  </si>
  <si>
    <t>31/6</t>
  </si>
  <si>
    <t>budynek gospodarczy jednokondygnacyjny</t>
  </si>
  <si>
    <t>Mielenko</t>
  </si>
  <si>
    <t>63/34</t>
  </si>
  <si>
    <t>remont budynku hangaru na łodzie</t>
  </si>
  <si>
    <t>820/2</t>
  </si>
  <si>
    <t>budowa pomostu pływającego o długości 25m</t>
  </si>
  <si>
    <t>469/15</t>
  </si>
  <si>
    <t>remont fragmentu istniejącego pomostu żeglarskiego</t>
  </si>
  <si>
    <t xml:space="preserve">budowa sieci wodociągowej </t>
  </si>
  <si>
    <t>110, 111/17, 111/53</t>
  </si>
  <si>
    <t>wiata na drzewo opałowe</t>
  </si>
  <si>
    <t>Łasin Koszaliński</t>
  </si>
  <si>
    <t>13/32</t>
  </si>
  <si>
    <t>Karnieszewice</t>
  </si>
  <si>
    <t>490</t>
  </si>
  <si>
    <t>budynek gospodarczy i oczko wodne</t>
  </si>
  <si>
    <t>31/40</t>
  </si>
  <si>
    <t>429/1</t>
  </si>
  <si>
    <t>budowa ściezki rowerowej</t>
  </si>
  <si>
    <t>239</t>
  </si>
  <si>
    <t>138/27</t>
  </si>
  <si>
    <t>233/4</t>
  </si>
  <si>
    <t>Sianów 03</t>
  </si>
  <si>
    <t>26</t>
  </si>
  <si>
    <t>montaż szyldu na budynku</t>
  </si>
  <si>
    <t>42/44</t>
  </si>
  <si>
    <t>montaż słupków do istniejącego ogrodzenia</t>
  </si>
  <si>
    <t>54/10</t>
  </si>
  <si>
    <t xml:space="preserve">wymiana pokrycia dachowego z eternitu na blachodachówkę, rozebranie konstrukcji dachowej na nową więźbę dachową </t>
  </si>
  <si>
    <t>budowa budynku mieszkalnego</t>
  </si>
  <si>
    <t>418/8</t>
  </si>
  <si>
    <t>budowa budynku gospodarczego</t>
  </si>
  <si>
    <t>17</t>
  </si>
  <si>
    <t>390/41</t>
  </si>
  <si>
    <t>210/6</t>
  </si>
  <si>
    <t>3486/P/17</t>
  </si>
  <si>
    <t>pawillon uslugowy</t>
  </si>
  <si>
    <t>471/4</t>
  </si>
  <si>
    <t>88/3</t>
  </si>
  <si>
    <t>budynek rekreacji indywidualnej i budynek gospodarczy</t>
  </si>
  <si>
    <t>garaż blaszany</t>
  </si>
  <si>
    <t>Łękno</t>
  </si>
  <si>
    <t>120</t>
  </si>
  <si>
    <t>altana - wiata o powierzchni 20.14 m2</t>
  </si>
  <si>
    <t>102/10</t>
  </si>
  <si>
    <t>104, 103, 102/40</t>
  </si>
  <si>
    <t>309/9</t>
  </si>
  <si>
    <t>126/6</t>
  </si>
  <si>
    <t>budynek rekreacji indywidualnej 2 szt</t>
  </si>
  <si>
    <t>112/17</t>
  </si>
  <si>
    <t>budynek gospodarczy - 9 szt</t>
  </si>
  <si>
    <t>sieć wodociągowa i kanalizacyjna</t>
  </si>
  <si>
    <t>187/4, 187/23, 187/24, 187/25, 187/26, 187/27</t>
  </si>
  <si>
    <t>przyłącze wod-kan i energetyczne</t>
  </si>
  <si>
    <t>727/14, 727/5</t>
  </si>
  <si>
    <t xml:space="preserve">przeniesienie zgłoszenia </t>
  </si>
  <si>
    <t>Żelibórz</t>
  </si>
  <si>
    <t>71/2</t>
  </si>
  <si>
    <t>419/29</t>
  </si>
  <si>
    <t>utwardzenie terenu kostką brukową oraz montaż gotowej konstrukcji zestawu do koszykówki</t>
  </si>
  <si>
    <t>Nacław</t>
  </si>
  <si>
    <t>5/39</t>
  </si>
  <si>
    <t>budowa domku letniskowego wraz z oczyszczalnią ścieków</t>
  </si>
  <si>
    <t>51/13</t>
  </si>
  <si>
    <t>Sieciemin</t>
  </si>
  <si>
    <t>64/3</t>
  </si>
  <si>
    <t>wymiana i zmiana lokalizacji zbiornika na nieczystości ciekłe</t>
  </si>
  <si>
    <t>1003/5, 988/11</t>
  </si>
  <si>
    <t>BOŚ.6743.127.2017.ŁD</t>
  </si>
  <si>
    <t>4030/P/17</t>
  </si>
  <si>
    <t>rozbiórka stodoły</t>
  </si>
  <si>
    <t>215/1</t>
  </si>
  <si>
    <t>14/12</t>
  </si>
  <si>
    <t>zmiana użytkowania poddasza na cele mieszkaniowe</t>
  </si>
  <si>
    <t>9/5</t>
  </si>
  <si>
    <t>200/1</t>
  </si>
  <si>
    <t>budynek mieszkalny</t>
  </si>
  <si>
    <t>84</t>
  </si>
  <si>
    <t>instalacja przydomowej oczyszczalni ścieków</t>
  </si>
  <si>
    <t>983/3</t>
  </si>
  <si>
    <t>Cetuń</t>
  </si>
  <si>
    <t>7/18</t>
  </si>
  <si>
    <t>ogródek gastronomiczny tymczasowy</t>
  </si>
  <si>
    <t>168/9</t>
  </si>
  <si>
    <t>budowa 3 budynków rekreacji indywidualnej</t>
  </si>
  <si>
    <t>58/21</t>
  </si>
  <si>
    <t>budowa 2 budynków rekreacji indywidualnej</t>
  </si>
  <si>
    <t>58/15</t>
  </si>
  <si>
    <t>58/16</t>
  </si>
  <si>
    <t>58/17</t>
  </si>
  <si>
    <t>58/18</t>
  </si>
  <si>
    <t>58/19</t>
  </si>
  <si>
    <t>58/20</t>
  </si>
  <si>
    <t>988/10</t>
  </si>
  <si>
    <t>164/6, 164/7, 164/9, 164/10</t>
  </si>
  <si>
    <t>155, 239, 272, 296/1</t>
  </si>
  <si>
    <t>103, 102/40, 102/50, 102/30, 50, 123/3</t>
  </si>
  <si>
    <t>?</t>
  </si>
  <si>
    <t>235/28</t>
  </si>
  <si>
    <t>sieć elektroenergetyczna - 350m</t>
  </si>
  <si>
    <t>40/7, 40/3, 103, 107/13, 107/12, 107/41</t>
  </si>
  <si>
    <t>Bobolice 02</t>
  </si>
  <si>
    <t>285/5</t>
  </si>
  <si>
    <t>przebudowa sieci wodociagowej</t>
  </si>
  <si>
    <t>280/5</t>
  </si>
  <si>
    <t>budowa przyłącza</t>
  </si>
  <si>
    <t>190/14, 192/70, 192/74</t>
  </si>
  <si>
    <t>248/5</t>
  </si>
  <si>
    <t xml:space="preserve">ganek  </t>
  </si>
  <si>
    <t>Wierciszewo</t>
  </si>
  <si>
    <t>196/4</t>
  </si>
  <si>
    <t>Kłos</t>
  </si>
  <si>
    <t>22</t>
  </si>
  <si>
    <t>tymczasowy obiekt</t>
  </si>
  <si>
    <t>256/2</t>
  </si>
  <si>
    <t>remont dachu i budynku</t>
  </si>
  <si>
    <t>Sowinko</t>
  </si>
  <si>
    <t>76</t>
  </si>
  <si>
    <t>przyłącze wodociągowe zespołu budynków usługowych</t>
  </si>
  <si>
    <t>123/15, 123/9</t>
  </si>
  <si>
    <t>zmiana sposobu użytkowania z gospodarczego na mieszkalne</t>
  </si>
  <si>
    <t>912</t>
  </si>
  <si>
    <t>871</t>
  </si>
  <si>
    <t>domek rekreacji indywidualnej</t>
  </si>
  <si>
    <t>przybudówka oraz ganek</t>
  </si>
  <si>
    <t>761</t>
  </si>
  <si>
    <t>Wyszewo</t>
  </si>
  <si>
    <t>56/2</t>
  </si>
  <si>
    <t>przydomowy ganek</t>
  </si>
  <si>
    <t>89</t>
  </si>
  <si>
    <t>Łokwica</t>
  </si>
  <si>
    <t>budowa ganku</t>
  </si>
  <si>
    <t>Dobiesławiec</t>
  </si>
  <si>
    <t>42/7</t>
  </si>
  <si>
    <t xml:space="preserve">wiata </t>
  </si>
  <si>
    <t>Rosnowo</t>
  </si>
  <si>
    <t>229/5</t>
  </si>
  <si>
    <t>Nowe Bielice</t>
  </si>
  <si>
    <t>36/20</t>
  </si>
  <si>
    <t>przebudowa i remont drogi powiatowej 3522Z Biesiekierz- Parnowo</t>
  </si>
  <si>
    <t>314/2, 60/1, 64/1, 314/6, 434</t>
  </si>
  <si>
    <t>359/1</t>
  </si>
  <si>
    <t>przebudowa i remont dróg powiatowych 3504Z, 3507Z, 3529Z, 3561Z, 3580Z</t>
  </si>
  <si>
    <t>163, 20, 177, 93/1</t>
  </si>
  <si>
    <t>domki letniskowe kontenerowe oraz 10 miejsc postojowych</t>
  </si>
  <si>
    <t>19/1, 19/2</t>
  </si>
  <si>
    <t>Wyszebórz</t>
  </si>
  <si>
    <t>239/45</t>
  </si>
  <si>
    <t>711/209</t>
  </si>
  <si>
    <t xml:space="preserve">parterowy budynek gospodarczy  </t>
  </si>
  <si>
    <t>Gostkowo</t>
  </si>
  <si>
    <t>101/4</t>
  </si>
  <si>
    <t>zmiana sposobu użytkowaniaz budynku rekreacji indywidualanej na mieszkalny</t>
  </si>
  <si>
    <t>318/1</t>
  </si>
  <si>
    <t>sieć kablowa 0,4kV</t>
  </si>
  <si>
    <t>87, 73, 30, 32/2,33/15, 33/17, 33/5, 34, 35/1</t>
  </si>
  <si>
    <t>przyłacze wodociągowe i kanalizacji</t>
  </si>
  <si>
    <t>Bobolice 04</t>
  </si>
  <si>
    <t>99/2, 28</t>
  </si>
  <si>
    <t>9/35</t>
  </si>
  <si>
    <t>3 budynki rekreacji indywidualnej i 2 budynki gospodarcze</t>
  </si>
  <si>
    <t>390/31</t>
  </si>
  <si>
    <t>budynek gospodarczy i zbironik bezodpływowy</t>
  </si>
  <si>
    <t>Śmiechów</t>
  </si>
  <si>
    <t>121/43</t>
  </si>
  <si>
    <t>Wietrzno</t>
  </si>
  <si>
    <t>58/3</t>
  </si>
  <si>
    <t xml:space="preserve">przyłącze wodociągowe i kanalizacji  </t>
  </si>
  <si>
    <t>317/9, 711/68</t>
  </si>
  <si>
    <t>3/65</t>
  </si>
  <si>
    <t>164</t>
  </si>
  <si>
    <t>przyłącze wodociągowe i kanalizacji</t>
  </si>
  <si>
    <t>217/4, 704/2, 217/30</t>
  </si>
  <si>
    <t>217/4</t>
  </si>
  <si>
    <t>przebudowa i remont dróg powiatowych nr 3504Z, 3507Z, 3529Z, 3529Z, 3561Z, 3580Z</t>
  </si>
  <si>
    <t>Mielenko, Chłopy</t>
  </si>
  <si>
    <t>73; 175</t>
  </si>
  <si>
    <t>Łękno, Strzeżenice</t>
  </si>
  <si>
    <t>19/2, 229/2, 229/3</t>
  </si>
  <si>
    <t>8, 25/1</t>
  </si>
  <si>
    <t>10, 25/3</t>
  </si>
  <si>
    <t>Bobolice 04, Chlebowo</t>
  </si>
  <si>
    <t>28, 151</t>
  </si>
  <si>
    <t>894</t>
  </si>
  <si>
    <t>103/2, 103/3</t>
  </si>
  <si>
    <t>obiekt tymczasowy - kontenery letniskowe nietrwale związane z gruntem</t>
  </si>
  <si>
    <t>858</t>
  </si>
  <si>
    <t>11/16</t>
  </si>
  <si>
    <t>36/24</t>
  </si>
  <si>
    <t>kabel 0,4kV -327m, szafki kablowo-pomiarowe 8szt</t>
  </si>
  <si>
    <t>236/23, 236/7, 236/9, 236/11, 236/14, 236/16, 236/17, 236/19, 236/21</t>
  </si>
  <si>
    <t>295/8</t>
  </si>
  <si>
    <t>217/8</t>
  </si>
  <si>
    <t>Domachowo</t>
  </si>
  <si>
    <t>3/5</t>
  </si>
  <si>
    <t>Zegrze pomorskie</t>
  </si>
  <si>
    <t>113/12</t>
  </si>
  <si>
    <t>6 budynków rekreacji indywidualnej</t>
  </si>
  <si>
    <t>53/15, 53/16</t>
  </si>
  <si>
    <t>Chlopy</t>
  </si>
  <si>
    <t>41/18</t>
  </si>
  <si>
    <t>budynek rekreacji indywidualnej, oraz budynek gospodarczy</t>
  </si>
  <si>
    <t>50/7</t>
  </si>
  <si>
    <t xml:space="preserve">budowa ogrodzenia betonowego </t>
  </si>
  <si>
    <t>231/9</t>
  </si>
  <si>
    <t>Garbno</t>
  </si>
  <si>
    <t>79/4</t>
  </si>
  <si>
    <t>50/8</t>
  </si>
  <si>
    <t>szopa drewniana bez fundamentu</t>
  </si>
  <si>
    <t>32/8</t>
  </si>
  <si>
    <t>wymiana pokrycia dachowego z eternitu na blachę</t>
  </si>
  <si>
    <t>21/58</t>
  </si>
  <si>
    <t>Kiszkowo</t>
  </si>
  <si>
    <t>8/7</t>
  </si>
  <si>
    <t>60/19</t>
  </si>
  <si>
    <t>pawilon handlowy</t>
  </si>
  <si>
    <t>920/3</t>
  </si>
  <si>
    <t>namiot handlowy</t>
  </si>
  <si>
    <t>76/18</t>
  </si>
  <si>
    <t>52/9, 59</t>
  </si>
  <si>
    <t>Polanów 05</t>
  </si>
  <si>
    <t>23/14</t>
  </si>
  <si>
    <t>zainstalowanie tablicy informacyjnej</t>
  </si>
  <si>
    <t>108</t>
  </si>
  <si>
    <t>linia kablowa 478m</t>
  </si>
  <si>
    <t>121/1, 59, 45/22, 46/3, 45/42, 45/41, 45/40, 45/37, 45/19</t>
  </si>
  <si>
    <t>remont pomostu spacerowego</t>
  </si>
  <si>
    <t>4/517</t>
  </si>
  <si>
    <t>6/13</t>
  </si>
  <si>
    <t>obiekt tymczasowy - ogródek gastronomiczny</t>
  </si>
  <si>
    <t>224/5</t>
  </si>
  <si>
    <t>oczyszczalnia ścieków</t>
  </si>
  <si>
    <t>Warblewo</t>
  </si>
  <si>
    <t>48</t>
  </si>
  <si>
    <t>rozbiórka stodoły i przyległych budynków</t>
  </si>
  <si>
    <t>195/1</t>
  </si>
  <si>
    <t>179/2</t>
  </si>
  <si>
    <t>8/33, 8/9</t>
  </si>
  <si>
    <t>Sarbinowo, Chłopy</t>
  </si>
  <si>
    <t>58/14, 58/22, 104, 105/10, 105/12</t>
  </si>
  <si>
    <t>tymczasowe zadaszenie</t>
  </si>
  <si>
    <t>44/13</t>
  </si>
  <si>
    <t>187/7,200/2,238/1,244/4., 200/4,242/3,245/1,199/5,199/6</t>
  </si>
  <si>
    <t>47/26</t>
  </si>
  <si>
    <t>przydomowa oranżeria</t>
  </si>
  <si>
    <t>85/2</t>
  </si>
  <si>
    <t>176</t>
  </si>
  <si>
    <t>57/2</t>
  </si>
  <si>
    <t>121/20</t>
  </si>
  <si>
    <t>zbiornik ciśnieniowy na powietrze</t>
  </si>
  <si>
    <t>5630/P/17</t>
  </si>
  <si>
    <t>173/1</t>
  </si>
  <si>
    <t>rozbiórka przepompowni ścieków</t>
  </si>
  <si>
    <t>203</t>
  </si>
  <si>
    <t>boisko przy szkole podstawowej</t>
  </si>
  <si>
    <t>Sowno</t>
  </si>
  <si>
    <t>10/1</t>
  </si>
  <si>
    <t>9/25</t>
  </si>
  <si>
    <t>budowa przyłącza wodociągowego dla budynku mieszkalnego jednorodzinnego</t>
  </si>
  <si>
    <t>408, 64/3</t>
  </si>
  <si>
    <t>159/12, 159/21, 159/14</t>
  </si>
  <si>
    <t>884</t>
  </si>
  <si>
    <t>363/1</t>
  </si>
  <si>
    <t>78/15</t>
  </si>
  <si>
    <t>5/17</t>
  </si>
  <si>
    <t>roboty remontowe budynku mieszkalnego</t>
  </si>
  <si>
    <t>534</t>
  </si>
  <si>
    <t>36/23</t>
  </si>
  <si>
    <t>wolnostojący budynek gospodarczy</t>
  </si>
  <si>
    <t>437, 438</t>
  </si>
  <si>
    <t>24/1</t>
  </si>
  <si>
    <t>749</t>
  </si>
  <si>
    <t>pomost pływający</t>
  </si>
  <si>
    <t>54/14</t>
  </si>
  <si>
    <t>remont przepustu pod drogą</t>
  </si>
  <si>
    <t>215</t>
  </si>
  <si>
    <t>109/9</t>
  </si>
  <si>
    <t>dwa budynki letniskowe</t>
  </si>
  <si>
    <t>81/56</t>
  </si>
  <si>
    <t>Łopienica</t>
  </si>
  <si>
    <t>14/8</t>
  </si>
  <si>
    <t>domek rekreacyjny i pomieszczenia gospodarcze</t>
  </si>
  <si>
    <t>170/72</t>
  </si>
  <si>
    <t>309/5</t>
  </si>
  <si>
    <t>313/2</t>
  </si>
  <si>
    <t>budowa odwodnienia z budową i remontem infrastruktury</t>
  </si>
  <si>
    <t>Kotłowo</t>
  </si>
  <si>
    <t>17/3</t>
  </si>
  <si>
    <t>6096/P/17</t>
  </si>
  <si>
    <t xml:space="preserve">budynek mieszkalny jednorodzinny </t>
  </si>
  <si>
    <t>202/15</t>
  </si>
  <si>
    <t>270/4</t>
  </si>
  <si>
    <t xml:space="preserve">dom z bali </t>
  </si>
  <si>
    <t>Krąg</t>
  </si>
  <si>
    <t>112/4</t>
  </si>
  <si>
    <t>243/9</t>
  </si>
  <si>
    <t>garaż</t>
  </si>
  <si>
    <t>Sucha Koszalińska</t>
  </si>
  <si>
    <t>4/48, 4/482, 4/493</t>
  </si>
  <si>
    <t>domek campinogowy</t>
  </si>
  <si>
    <t>89/2</t>
  </si>
  <si>
    <t>181</t>
  </si>
  <si>
    <t>domek letniskowy, altanka i oczyszczalnia ściekow</t>
  </si>
  <si>
    <t>105/18</t>
  </si>
  <si>
    <t>102/21</t>
  </si>
  <si>
    <t>393m sieci elektroenergetycznej</t>
  </si>
  <si>
    <t>390, 380, 372</t>
  </si>
  <si>
    <t>MIelno</t>
  </si>
  <si>
    <t>320/21</t>
  </si>
  <si>
    <t>415/23</t>
  </si>
  <si>
    <r>
      <t>parterowy wolno stojący budynek rekreacji indywidualnej o pow. zabudowy do 35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</si>
  <si>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ocieplenie budynku mieszkalnego</t>
  </si>
  <si>
    <t>Drzewiany</t>
  </si>
  <si>
    <t>5/15</t>
  </si>
  <si>
    <t>183/1</t>
  </si>
  <si>
    <t>283/1</t>
  </si>
  <si>
    <t>328/1</t>
  </si>
  <si>
    <t>4/266</t>
  </si>
  <si>
    <t>punkt handlowy</t>
  </si>
  <si>
    <t>224/26</t>
  </si>
  <si>
    <t>Cieszyn</t>
  </si>
  <si>
    <t>61/4</t>
  </si>
  <si>
    <t>obudowa ujęcia wód podziemnych</t>
  </si>
  <si>
    <t>159</t>
  </si>
  <si>
    <t>budowa dwóch budynków parterowych rekreacji indywidualnej</t>
  </si>
  <si>
    <t>77/3</t>
  </si>
  <si>
    <t xml:space="preserve">garaż drewniany </t>
  </si>
  <si>
    <t>Strzeżenice</t>
  </si>
  <si>
    <t>175/66</t>
  </si>
  <si>
    <t>20</t>
  </si>
  <si>
    <t>322/22</t>
  </si>
  <si>
    <t>trzy budynki rekreacji indywidualnej</t>
  </si>
  <si>
    <t>325/34</t>
  </si>
  <si>
    <t>325/33</t>
  </si>
  <si>
    <t>125</t>
  </si>
  <si>
    <t>wiata nad ogródkiem gastronomicznym</t>
  </si>
  <si>
    <t>usytuowanie domków letniskowych kontenerowych</t>
  </si>
  <si>
    <t>19/1 19/2</t>
  </si>
  <si>
    <t>obiekt handlowy- kontener metalowy</t>
  </si>
  <si>
    <t>Tatów</t>
  </si>
  <si>
    <t>32/1</t>
  </si>
  <si>
    <t>39</t>
  </si>
  <si>
    <t>remont tarasu w budynku mieszkalnym</t>
  </si>
  <si>
    <t>304/7</t>
  </si>
  <si>
    <t>zespół jedenastu budynków rekreacji indywidualnej</t>
  </si>
  <si>
    <t>56/11</t>
  </si>
  <si>
    <t>72/13</t>
  </si>
  <si>
    <t>sieć i przyłącza: kan. san. i wodociągowe</t>
  </si>
  <si>
    <t xml:space="preserve">zmiana pokrycia dachowego </t>
  </si>
  <si>
    <t>390</t>
  </si>
  <si>
    <t>Niegoszcz</t>
  </si>
  <si>
    <t>328/3</t>
  </si>
  <si>
    <t>remont nawierzchni- chodnika</t>
  </si>
  <si>
    <t>24/2</t>
  </si>
  <si>
    <t>cztery budynki rekreacji indywidualnej</t>
  </si>
  <si>
    <t>45/38</t>
  </si>
  <si>
    <t>222</t>
  </si>
  <si>
    <t>Cewlino</t>
  </si>
  <si>
    <t>142, 271</t>
  </si>
  <si>
    <t>216/7</t>
  </si>
  <si>
    <t>208/28, 271</t>
  </si>
  <si>
    <t xml:space="preserve">przyłacze wodociągowe </t>
  </si>
  <si>
    <t>208/10, 271</t>
  </si>
  <si>
    <t>dwa budynki garażowe</t>
  </si>
  <si>
    <t>68/2</t>
  </si>
  <si>
    <t>tymczasowe urządzenia rekreacyjne</t>
  </si>
  <si>
    <t>42/68</t>
  </si>
  <si>
    <t>dwa wolnostojące budynki rekreacji indywidualnej</t>
  </si>
  <si>
    <t>325/21</t>
  </si>
  <si>
    <t>325/50</t>
  </si>
  <si>
    <t>325/20</t>
  </si>
  <si>
    <t>remont linii napowietrznej 0,4kV oraz budowa linii kablowej i złącza kablowo pomiarowego</t>
  </si>
  <si>
    <t>231, 29/8, 29/7, 304, 29/6, 148, 222, 220/1, 220/2, 219, 221</t>
  </si>
  <si>
    <t>montaż bramy wjazdowej</t>
  </si>
  <si>
    <t>65/6</t>
  </si>
  <si>
    <t>budynek gospodarczy blaszany</t>
  </si>
  <si>
    <t>Jarzyce</t>
  </si>
  <si>
    <t>89/10</t>
  </si>
  <si>
    <t>budowa oranżerii</t>
  </si>
  <si>
    <t>54/12, 54/13</t>
  </si>
  <si>
    <t>Bialkowo</t>
  </si>
  <si>
    <t>44/3</t>
  </si>
  <si>
    <t>drewniany pawilon handlowy</t>
  </si>
  <si>
    <t>77/1, 77/2</t>
  </si>
  <si>
    <t>72/5</t>
  </si>
  <si>
    <t>7/93</t>
  </si>
  <si>
    <t>przyłacze kablowe</t>
  </si>
  <si>
    <t>260</t>
  </si>
  <si>
    <t>220/8</t>
  </si>
  <si>
    <t>64/17</t>
  </si>
  <si>
    <t>instalacja bezodpływowego betonowego zbiornika</t>
  </si>
  <si>
    <t>6/4</t>
  </si>
  <si>
    <t>sieci: elektroenergetyczne, wodociągowe, kanalizacyjnych, cieplnych</t>
  </si>
  <si>
    <t xml:space="preserve">11/6 ,7, 3/1, 3/7, 3/12, 3/11, 3/10, 3/9, 3/8 </t>
  </si>
  <si>
    <t>dwa parterowe budynki gospodarcz</t>
  </si>
  <si>
    <t>163/5</t>
  </si>
  <si>
    <t>163/2</t>
  </si>
  <si>
    <t>163/1</t>
  </si>
  <si>
    <t>34/5</t>
  </si>
  <si>
    <t>wymiana pokrycia dachowego w budynku gospodarczym</t>
  </si>
  <si>
    <t>109/15</t>
  </si>
  <si>
    <t>12/2</t>
  </si>
  <si>
    <t>studnia, zbiornik bezodpływowy</t>
  </si>
  <si>
    <t>zmiana sposobu użytkowania z mieszkalno- usługowy na mieszkalny jednorodzinny</t>
  </si>
  <si>
    <t>169/2</t>
  </si>
  <si>
    <t>Iwęcino</t>
  </si>
  <si>
    <t>346/4</t>
  </si>
  <si>
    <t>tymczasowy ogródek</t>
  </si>
  <si>
    <t>224/6</t>
  </si>
  <si>
    <t xml:space="preserve">montaż kasetonu na elewacji </t>
  </si>
  <si>
    <t>parterowy budynek rekreacji indywidualnej</t>
  </si>
  <si>
    <t>138/30</t>
  </si>
  <si>
    <t>165/27</t>
  </si>
  <si>
    <t>236/23, 235/12</t>
  </si>
  <si>
    <t>250/5</t>
  </si>
  <si>
    <t>zmiana  z budynku mieszkalno-usługowego na mieszkalny</t>
  </si>
  <si>
    <t>744</t>
  </si>
  <si>
    <t>podłączenie wody, kanalizacji i zasilania energetycznego</t>
  </si>
  <si>
    <t>Sarbinowo, Mielno</t>
  </si>
  <si>
    <t>179/6, 179/9, 226/42, 42/14, 39/36, 43/1</t>
  </si>
  <si>
    <t>399/10, 399/9</t>
  </si>
  <si>
    <t>wiata drewniana</t>
  </si>
  <si>
    <t>412/23</t>
  </si>
  <si>
    <t>budowa ogrodu zimowego</t>
  </si>
  <si>
    <t>294/53</t>
  </si>
  <si>
    <t>872</t>
  </si>
  <si>
    <t>9 budynków rekreacji indywidualnej</t>
  </si>
  <si>
    <t>157/17</t>
  </si>
  <si>
    <t>wiata drewniana- 3 szt</t>
  </si>
  <si>
    <t>46/22</t>
  </si>
  <si>
    <t>322/8</t>
  </si>
  <si>
    <t>2 budynki gospodarcze</t>
  </si>
  <si>
    <t>29/4</t>
  </si>
  <si>
    <t>2 wiaty drewniane</t>
  </si>
  <si>
    <t>176/3</t>
  </si>
  <si>
    <t>przydomowy ogród zimowy</t>
  </si>
  <si>
    <t>426</t>
  </si>
  <si>
    <t>440/32</t>
  </si>
  <si>
    <t>138/4</t>
  </si>
  <si>
    <t xml:space="preserve">dwa budynki rekreacji indywidualnej  </t>
  </si>
  <si>
    <t>440/40</t>
  </si>
  <si>
    <t>440/33</t>
  </si>
  <si>
    <t>pergola</t>
  </si>
  <si>
    <t>44/21</t>
  </si>
  <si>
    <t>224/9</t>
  </si>
  <si>
    <t>27/3</t>
  </si>
  <si>
    <t>7681/P/17</t>
  </si>
  <si>
    <t>65/9</t>
  </si>
  <si>
    <t>7848/P/17</t>
  </si>
  <si>
    <t>rozbiórka stodoły i chlewiku</t>
  </si>
  <si>
    <t>28/1</t>
  </si>
  <si>
    <t>224/21, 224/22</t>
  </si>
  <si>
    <t>11 budynków rekreacji indywidualnej</t>
  </si>
  <si>
    <t>dobudowa do budynku mieszkalnego ganku</t>
  </si>
  <si>
    <t>Laski Koszalińskie</t>
  </si>
  <si>
    <t>58/27</t>
  </si>
  <si>
    <t>109/4</t>
  </si>
  <si>
    <t>11/15</t>
  </si>
  <si>
    <t>257/7, 257/4, 283</t>
  </si>
  <si>
    <t>rozbiórka budynków</t>
  </si>
  <si>
    <t>1/13</t>
  </si>
  <si>
    <t>Borkowice</t>
  </si>
  <si>
    <t>44/1</t>
  </si>
  <si>
    <t>obiekty tymczasowe- namiot handlowy i dwie kasety metalowe</t>
  </si>
  <si>
    <t>3/79</t>
  </si>
  <si>
    <t>obiekt tymczasowy - kaseta metalowa z magazynkiem</t>
  </si>
  <si>
    <t>207/9</t>
  </si>
  <si>
    <t>budowa odwodnienia wraz z remontem infrastruktury drogowej</t>
  </si>
  <si>
    <t>Gniazdowo</t>
  </si>
  <si>
    <t>61/1</t>
  </si>
  <si>
    <t>zmiana pokrycia dachowego</t>
  </si>
  <si>
    <t>Dobieslawiec</t>
  </si>
  <si>
    <t>71/1</t>
  </si>
  <si>
    <t>altana</t>
  </si>
  <si>
    <t>255/9</t>
  </si>
  <si>
    <t>21/44, 21/43, 21/30</t>
  </si>
  <si>
    <t>87/4</t>
  </si>
  <si>
    <t>Mierzym</t>
  </si>
  <si>
    <t>93/9</t>
  </si>
  <si>
    <t>przyłącze kanalizacji</t>
  </si>
  <si>
    <t>88</t>
  </si>
  <si>
    <t xml:space="preserve">budynek gospodarczy na mieszkalny </t>
  </si>
  <si>
    <t>163/28</t>
  </si>
  <si>
    <t>montaż reklamy w formie banera</t>
  </si>
  <si>
    <t>likwidacja zjazdu</t>
  </si>
  <si>
    <t>2/30</t>
  </si>
  <si>
    <t>kontener magazynowy</t>
  </si>
  <si>
    <t>408/15</t>
  </si>
  <si>
    <t>17 budynkow rekreacji indywidualnej</t>
  </si>
  <si>
    <t>40/10</t>
  </si>
  <si>
    <t>2 budynki rekreacji indywidualnej</t>
  </si>
  <si>
    <t>rozbiórka parterowego budynku gospodarczego</t>
  </si>
  <si>
    <t>Jatynia</t>
  </si>
  <si>
    <t>347/1</t>
  </si>
  <si>
    <t>budowa 3 miejsc wypoczykowych, montaż obiektów małej architektury oraz 6 urządzeń fotowoltaicznych- lampy</t>
  </si>
  <si>
    <t>122, 101, 74</t>
  </si>
  <si>
    <t>dobudowa garażu do budynku mieszkalnego jednorodzinnego</t>
  </si>
  <si>
    <t>128/24</t>
  </si>
  <si>
    <t>41, 42</t>
  </si>
  <si>
    <t>przyłącze kanalizacji deszczowej</t>
  </si>
  <si>
    <t>29/3, 26/2</t>
  </si>
  <si>
    <t>Krytno</t>
  </si>
  <si>
    <t>440/25</t>
  </si>
  <si>
    <t>przebudowa drogi gminnej</t>
  </si>
  <si>
    <t>172</t>
  </si>
  <si>
    <t>296/2</t>
  </si>
  <si>
    <t>31/8</t>
  </si>
  <si>
    <t>dwa wolnostojące parterowe budynki gospodarcze</t>
  </si>
  <si>
    <t>256/7</t>
  </si>
  <si>
    <t>wodociąg 110m</t>
  </si>
  <si>
    <t>107/4, 65, 60/26, 60/17</t>
  </si>
  <si>
    <t>pawilon gastronomiczny</t>
  </si>
  <si>
    <t>326/1</t>
  </si>
  <si>
    <t>przyłącze energetyczne</t>
  </si>
  <si>
    <t>110, 109/5, 109/37</t>
  </si>
  <si>
    <t>dwa budynki rekreacji indywidualnej</t>
  </si>
  <si>
    <t>192/10</t>
  </si>
  <si>
    <t>przebudowa odcinka drogi gminnej</t>
  </si>
  <si>
    <t>7, 8/38, 8/9</t>
  </si>
  <si>
    <t>256/13</t>
  </si>
  <si>
    <t>budynek rekreacji</t>
  </si>
  <si>
    <t>170/13</t>
  </si>
  <si>
    <t>440/25, 440/17, 440/45</t>
  </si>
  <si>
    <t>8/2</t>
  </si>
  <si>
    <t>Kościernica</t>
  </si>
  <si>
    <t>22/3</t>
  </si>
  <si>
    <t>146/21, 146/25</t>
  </si>
  <si>
    <t>78/16</t>
  </si>
  <si>
    <t>budynek gospodarczy i rekreacyjny</t>
  </si>
  <si>
    <t>Zagaje</t>
  </si>
  <si>
    <t>109/13</t>
  </si>
  <si>
    <t>119</t>
  </si>
  <si>
    <t>budowa wiaty wolnostojącej</t>
  </si>
  <si>
    <t>123/2</t>
  </si>
  <si>
    <t>283/5</t>
  </si>
  <si>
    <t>wodociąg 191</t>
  </si>
  <si>
    <t>8/11, 34/7, 68/5, 69/2</t>
  </si>
  <si>
    <t>wymiana pokrycia azbestowego z budynku gospodarczego</t>
  </si>
  <si>
    <t>169/1, 168/8</t>
  </si>
  <si>
    <t>20/2</t>
  </si>
  <si>
    <t xml:space="preserve">domek rekreacyjny   </t>
  </si>
  <si>
    <t>102/4</t>
  </si>
  <si>
    <t>1</t>
  </si>
  <si>
    <t>przebudowa drogi w zakresie oświetlenia drogowego</t>
  </si>
  <si>
    <t>50</t>
  </si>
  <si>
    <t>zmiana sposobu użytkowania lokalu usługowego na mieszkalny</t>
  </si>
  <si>
    <t>39/2</t>
  </si>
  <si>
    <t>zmiana sposobu uzytkowania budynku letniskowego na mieszkalny</t>
  </si>
  <si>
    <t>76/2</t>
  </si>
  <si>
    <t>przebudowa dróg - instalacja oświetlenia drogowego</t>
  </si>
  <si>
    <t>Golica</t>
  </si>
  <si>
    <t>1/13, 1/15, 9/18</t>
  </si>
  <si>
    <t>94/5</t>
  </si>
  <si>
    <t>remont linii napowietrznej 0,4k</t>
  </si>
  <si>
    <t>231, 29/8, 29/7</t>
  </si>
  <si>
    <t>ST</t>
  </si>
  <si>
    <t>239/53</t>
  </si>
  <si>
    <t>budynek gosppdarczy</t>
  </si>
  <si>
    <t>601/30</t>
  </si>
  <si>
    <t>900</t>
  </si>
  <si>
    <t>295/14</t>
  </si>
  <si>
    <t>szyld reklamowy</t>
  </si>
  <si>
    <t>216/5</t>
  </si>
  <si>
    <t>budowa zbiornika bezodpływowego</t>
  </si>
  <si>
    <t>19/30</t>
  </si>
  <si>
    <t>przebudowa pasa drogowego drogi powiatowej</t>
  </si>
  <si>
    <t>Dunowo</t>
  </si>
  <si>
    <t>74/1</t>
  </si>
  <si>
    <t>budowa przyłącza kablowego i szafki pomiarowej</t>
  </si>
  <si>
    <t>7/2, 44/1, 88</t>
  </si>
  <si>
    <t>180/34</t>
  </si>
  <si>
    <t>sieć wodociągowa- przebudowa</t>
  </si>
  <si>
    <t>remont budynku gospodarczego</t>
  </si>
  <si>
    <t>100</t>
  </si>
  <si>
    <t>wymiana okien i dachu</t>
  </si>
  <si>
    <t>domek rekreacji indywidualnej ze zbiornikiem bezodpływowym</t>
  </si>
  <si>
    <t>146/31</t>
  </si>
  <si>
    <t>budynek rekreacyjny</t>
  </si>
  <si>
    <t>149/12</t>
  </si>
  <si>
    <t>zmiana sposobu użytkowania</t>
  </si>
  <si>
    <t>164/8</t>
  </si>
  <si>
    <t>budynek mieszkalny jendorodzinny</t>
  </si>
  <si>
    <t>107/28</t>
  </si>
  <si>
    <r>
      <t>budowa garażu o powierzchni zabudowy 34,80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</si>
  <si>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6 domków letniskowych tymczasowych</t>
  </si>
  <si>
    <t>wodociąg</t>
  </si>
  <si>
    <t>103/28, 103/9, 103/11, 103/47</t>
  </si>
  <si>
    <t>368/3</t>
  </si>
  <si>
    <t>Jacinki</t>
  </si>
  <si>
    <t>49</t>
  </si>
  <si>
    <t>szambo ekologiczne</t>
  </si>
  <si>
    <t>22/4</t>
  </si>
  <si>
    <t>62/3</t>
  </si>
  <si>
    <t>97/17</t>
  </si>
  <si>
    <t>230</t>
  </si>
  <si>
    <t>9856/P/17</t>
  </si>
  <si>
    <t>tymczasowy obiekt - punkt gastronomiczny</t>
  </si>
  <si>
    <t>443/2</t>
  </si>
  <si>
    <t>tymczasowa wiata</t>
  </si>
  <si>
    <t>44/27, 44/28</t>
  </si>
  <si>
    <t>sieć energetyczna napowietrzna</t>
  </si>
  <si>
    <t>12/1</t>
  </si>
  <si>
    <t>72/39</t>
  </si>
  <si>
    <t>ganek przydomowy</t>
  </si>
  <si>
    <t xml:space="preserve">szopa drewniana   </t>
  </si>
  <si>
    <t>82/18</t>
  </si>
  <si>
    <t>docieplenie styropianem</t>
  </si>
  <si>
    <t>23</t>
  </si>
  <si>
    <t>strefa rekreacji</t>
  </si>
  <si>
    <t>267/18</t>
  </si>
  <si>
    <t>46/12</t>
  </si>
  <si>
    <t>37/16</t>
  </si>
  <si>
    <t>267/66</t>
  </si>
  <si>
    <t>4 wiaty do 35m2</t>
  </si>
  <si>
    <t>Buszyno</t>
  </si>
  <si>
    <t>201/14</t>
  </si>
  <si>
    <t>92/16</t>
  </si>
  <si>
    <t>11/60</t>
  </si>
  <si>
    <t xml:space="preserve">garaż  </t>
  </si>
  <si>
    <t>120/2, 122/1, 109/1</t>
  </si>
  <si>
    <t>przyłącze wodociagowe</t>
  </si>
  <si>
    <t>436/13</t>
  </si>
  <si>
    <t>58/31</t>
  </si>
  <si>
    <t>budowa boiska, obiektów małej architektury, utwardzenie terenu, oświetlenie terenu, remont sceny amfiteatru w ramach rozbudowy kąpieliska Rosnowo</t>
  </si>
  <si>
    <t>231/10, 231/11</t>
  </si>
  <si>
    <t>instalacja zbiornikowa gazu płynnego</t>
  </si>
  <si>
    <t>Żydowo</t>
  </si>
  <si>
    <t>54, 55/1</t>
  </si>
  <si>
    <t>montaż wiaty rowerowej, utwardzenie terenu, montaż 5 stojaków rowerowych</t>
  </si>
  <si>
    <t>200/2</t>
  </si>
  <si>
    <t>montaż wiaty rowerowej, montaż 5 stojaków rowerowych</t>
  </si>
  <si>
    <t>287/3</t>
  </si>
  <si>
    <t>Sucha koszalińska</t>
  </si>
  <si>
    <t>14/2</t>
  </si>
  <si>
    <t xml:space="preserve">zbiornik bezodpływowy  </t>
  </si>
  <si>
    <t>144/2</t>
  </si>
  <si>
    <r>
      <t>wymiana pokrycia dachowego na budynku gospodarczym o pow. 71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</si>
  <si>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242/12</t>
  </si>
  <si>
    <t>droga tymczasowa</t>
  </si>
  <si>
    <t>4/11, 107/1</t>
  </si>
  <si>
    <t>remont z przebudową Sali lekcyjnej na toalety</t>
  </si>
  <si>
    <t>287</t>
  </si>
  <si>
    <t>zmiana sbosobu użytkowania z budynków socjalnego i rekreacyjnego na mieszkalne</t>
  </si>
  <si>
    <t>683</t>
  </si>
  <si>
    <t>przebudowa i remont drogi powiatowej nr 3551Z</t>
  </si>
  <si>
    <t>Sierakowo</t>
  </si>
  <si>
    <t>253/4, 253/1, 144/1, 336</t>
  </si>
  <si>
    <t>25</t>
  </si>
  <si>
    <t>instalacja gazowa</t>
  </si>
  <si>
    <t>440/14</t>
  </si>
  <si>
    <t>440/11</t>
  </si>
  <si>
    <t>102/19</t>
  </si>
  <si>
    <t>132/7</t>
  </si>
  <si>
    <t>920/2</t>
  </si>
  <si>
    <t>28</t>
  </si>
  <si>
    <t>138/24</t>
  </si>
  <si>
    <t>9 budynków gospodaczych</t>
  </si>
  <si>
    <t>obiekt tymczasowy- przyczepa gastronomiczna</t>
  </si>
  <si>
    <t>200/26</t>
  </si>
  <si>
    <t>zbiornik na paliwo</t>
  </si>
  <si>
    <t>14/1</t>
  </si>
  <si>
    <t>remont- roboty termoizolacyjne</t>
  </si>
  <si>
    <t>364, 365</t>
  </si>
  <si>
    <t>remont nawierzchni drogi publicznej gminnej 146026Z</t>
  </si>
  <si>
    <t>Łozice</t>
  </si>
  <si>
    <t>2/3, 10/1</t>
  </si>
  <si>
    <t>wymiana pokrycia dachu</t>
  </si>
  <si>
    <t>45</t>
  </si>
  <si>
    <t>przebudowa zjazdu z drogi powiatowej</t>
  </si>
  <si>
    <t>81/1, 91</t>
  </si>
  <si>
    <t>trztery wiaty</t>
  </si>
  <si>
    <t>zbiornik bezodpływowy i instalacja kanalizacyjna</t>
  </si>
  <si>
    <t>Tymień</t>
  </si>
  <si>
    <t>142/12</t>
  </si>
  <si>
    <t>114/39</t>
  </si>
  <si>
    <t>Sianów 01</t>
  </si>
  <si>
    <t>79</t>
  </si>
  <si>
    <t>200/5</t>
  </si>
  <si>
    <t>postawienie zadaszenia nad przyczepą samochodową</t>
  </si>
  <si>
    <t>151/40</t>
  </si>
  <si>
    <t>budynek parterowy rekreacji indywidualnej</t>
  </si>
  <si>
    <t>107/26</t>
  </si>
  <si>
    <t xml:space="preserve">Bobolice   </t>
  </si>
  <si>
    <t>110</t>
  </si>
  <si>
    <t>docieplenie budynku rehabilitacyjno wczasowego</t>
  </si>
  <si>
    <t>874/1</t>
  </si>
  <si>
    <t>250/2</t>
  </si>
  <si>
    <t>zmiana sposobu użytkowania z usługowego na mieszkalny</t>
  </si>
  <si>
    <t>392/29</t>
  </si>
  <si>
    <t>rozbiórka osłony śmietnikowej z pokryciem dachowym</t>
  </si>
  <si>
    <t>265</t>
  </si>
  <si>
    <t>274</t>
  </si>
  <si>
    <t>przyłącze kablowe ze stacją transformatorową</t>
  </si>
  <si>
    <t>169/181, 169/141, 169/146</t>
  </si>
  <si>
    <t>przebudowa linii kablowej 0,4 kV z rozdzielnicą kablowo-pomiarową</t>
  </si>
  <si>
    <t>Poniki</t>
  </si>
  <si>
    <t>sieć wodociągowa - 135,21m, sieć kanalizacji sanitarnej - 231,51m</t>
  </si>
  <si>
    <t>11/53, 7, 532/1, 532/2, 532/3, 532/4, 532/5, 532/6, 532/7, 532/8, 532/9, 532/10, 532/11</t>
  </si>
  <si>
    <t>wodociąg rozdzielczy</t>
  </si>
  <si>
    <t>11/17, 111/47, 11/50</t>
  </si>
  <si>
    <t>91/10</t>
  </si>
  <si>
    <t>zadaszenie o konstrukcji drewnianej- obiekt tymczasowy</t>
  </si>
  <si>
    <t>220/3</t>
  </si>
  <si>
    <t>249/48</t>
  </si>
  <si>
    <t>dobudowa ganku do budynku mieszkalnego</t>
  </si>
  <si>
    <t>Zegrze Pomorskie</t>
  </si>
  <si>
    <t>remont dróg gminnych i placów</t>
  </si>
  <si>
    <t>16/11, 16/12</t>
  </si>
  <si>
    <t>216/9</t>
  </si>
  <si>
    <t>zbiornik bezodpływowy na nieczystości ciekłe</t>
  </si>
  <si>
    <t>203/3</t>
  </si>
  <si>
    <t>rozbiórka 2 budynków gospodarczych i garażu</t>
  </si>
  <si>
    <t>Polanów 07</t>
  </si>
  <si>
    <t>123</t>
  </si>
  <si>
    <t>109/8,111/36, 110, 109/29, 109/11, 109/36, 109/37, 109/30, 109/5, 109/35, 109/33, 109/25</t>
  </si>
  <si>
    <t>30</t>
  </si>
  <si>
    <t>113/25</t>
  </si>
  <si>
    <t>ganek</t>
  </si>
  <si>
    <t xml:space="preserve">Konikowo </t>
  </si>
  <si>
    <t>399/12, 412/2, 413/14…</t>
  </si>
  <si>
    <t>przyłącze kablowe</t>
  </si>
  <si>
    <t>87, 86/14, 88/8</t>
  </si>
  <si>
    <t xml:space="preserve">budowa garażu  </t>
  </si>
  <si>
    <t>137/3</t>
  </si>
  <si>
    <t>91/60, 94/2, 372/1</t>
  </si>
  <si>
    <t>komin zewnętrzny</t>
  </si>
  <si>
    <t>239/16</t>
  </si>
  <si>
    <t>411/16, 411/17, 242</t>
  </si>
  <si>
    <t>namiot- obiekt tymczasowy</t>
  </si>
  <si>
    <t>267/98</t>
  </si>
  <si>
    <t>kanalizacja sanitarna 53m</t>
  </si>
  <si>
    <t>65, 325/7, 325/8</t>
  </si>
  <si>
    <t>rozbiórka obory</t>
  </si>
  <si>
    <t>168</t>
  </si>
  <si>
    <t>110/4</t>
  </si>
  <si>
    <t>11/61</t>
  </si>
  <si>
    <t>roziórka stodoły</t>
  </si>
  <si>
    <t>171/2</t>
  </si>
  <si>
    <t>272/1</t>
  </si>
  <si>
    <t>obiekt tymczasowy - namiot</t>
  </si>
  <si>
    <t>budowa obiektów małej architektury</t>
  </si>
  <si>
    <t>143/3</t>
  </si>
  <si>
    <t>budynek rekreacji indywidualnej, dwa budynki gospodarcze i zbiornik bezodplywowy</t>
  </si>
  <si>
    <t>325/47</t>
  </si>
  <si>
    <t>budowa sieci wodociągoweji kanalizacyjnej</t>
  </si>
  <si>
    <t>1, 4/6, 4/16</t>
  </si>
  <si>
    <t>65, 50/11, 109/18, 50/7</t>
  </si>
  <si>
    <t>60/20</t>
  </si>
  <si>
    <t>tymczasowe zadaszenie ogródka</t>
  </si>
  <si>
    <t>226/27</t>
  </si>
  <si>
    <t>903</t>
  </si>
  <si>
    <t>16/29, 16/30, 16/31</t>
  </si>
  <si>
    <t>104/11</t>
  </si>
  <si>
    <t>4/483, 4/48</t>
  </si>
  <si>
    <t>budowa sieci kablowej oświetlenia drogowego</t>
  </si>
  <si>
    <t>231,233, 148/10, 130/14, 120/15</t>
  </si>
  <si>
    <t>wymiana pokryć dachowych</t>
  </si>
  <si>
    <t>Bobolice, Chlebowo, Dargiń, Gozd, Kłanino, Kurowo, Łozice, Ostrówek, Porost, Różany</t>
  </si>
  <si>
    <t>14, 224, 42, 23/2, 175/1, 115, 210/3, 24, 51, 52, 14/6, 14/10, 136, 3/3</t>
  </si>
  <si>
    <t>87/2</t>
  </si>
  <si>
    <t>rozbiórka ganku</t>
  </si>
  <si>
    <t>95/5</t>
  </si>
  <si>
    <t>rozbiórka budynku magazynowego</t>
  </si>
  <si>
    <t>95/14</t>
  </si>
  <si>
    <t>749, 235/2</t>
  </si>
  <si>
    <t>139/14</t>
  </si>
  <si>
    <t>Dadzewo</t>
  </si>
  <si>
    <t>18/3</t>
  </si>
  <si>
    <t>boisko do piłki nożnej oraz boisko do piłki siatkowej</t>
  </si>
  <si>
    <t>136/11</t>
  </si>
  <si>
    <t xml:space="preserve">boisko do piłki nożnej   </t>
  </si>
  <si>
    <t>130/6</t>
  </si>
  <si>
    <t>475/5, 12/1</t>
  </si>
  <si>
    <t>Sierakowo Sławieńskie</t>
  </si>
  <si>
    <t>Bobolice 03</t>
  </si>
  <si>
    <t>50/10</t>
  </si>
  <si>
    <t>budowa obiektów małej architektury- siłownia zewnętrzna</t>
  </si>
  <si>
    <t>106/3</t>
  </si>
  <si>
    <t>108, 177/10, 178/4, 179/10, 180/10, 180/15, 180/35</t>
  </si>
  <si>
    <t>69/2</t>
  </si>
  <si>
    <t>budowa linii kablowej oświetlenia drogowego</t>
  </si>
  <si>
    <t>Chmielno</t>
  </si>
  <si>
    <t>168/4, 344/4</t>
  </si>
  <si>
    <t>31/3</t>
  </si>
  <si>
    <t>81/25</t>
  </si>
  <si>
    <t>wstawienie okna dachowego</t>
  </si>
  <si>
    <t>292/1</t>
  </si>
  <si>
    <t>sieć kanalizacyjna 103m</t>
  </si>
  <si>
    <t>165/7, 165/13, 165/14, 165/12, 422, 423, 424/4</t>
  </si>
  <si>
    <t>109/11</t>
  </si>
  <si>
    <t>altana- obiekt tymczasowy</t>
  </si>
  <si>
    <t>217/1</t>
  </si>
  <si>
    <t>obiekt tymczasowy- pawilon</t>
  </si>
  <si>
    <t>268/1</t>
  </si>
  <si>
    <t xml:space="preserve">remont budynku  </t>
  </si>
  <si>
    <t>Mscice</t>
  </si>
  <si>
    <t>54/2</t>
  </si>
  <si>
    <t>sieć kanalizacji sanitarnej</t>
  </si>
  <si>
    <t>393/1, 55/1, 442, 309/17</t>
  </si>
  <si>
    <t>276/2, 277/4, 278/4, 279/9</t>
  </si>
  <si>
    <t>40/14</t>
  </si>
  <si>
    <t>138/29</t>
  </si>
  <si>
    <t>61/7</t>
  </si>
  <si>
    <t xml:space="preserve">dobudowa ganku  </t>
  </si>
  <si>
    <t xml:space="preserve">Polanów  </t>
  </si>
  <si>
    <t>9/43</t>
  </si>
  <si>
    <t>120/43</t>
  </si>
  <si>
    <t>106/5</t>
  </si>
  <si>
    <t>wymiana pokrycia dachowego oraz budowa ganku</t>
  </si>
  <si>
    <t>205/48</t>
  </si>
  <si>
    <t>69/3</t>
  </si>
  <si>
    <t xml:space="preserve">dwie wiaty </t>
  </si>
  <si>
    <t>12860/P/17</t>
  </si>
  <si>
    <t xml:space="preserve">wewnętrzna sieć wodociagowa i kanalizacji saniatrnej wraz z odgałęzieniami oraz przyłacza wod. Kan. </t>
  </si>
  <si>
    <t>31, 37, 43/1</t>
  </si>
  <si>
    <t>90/1, 90/3, 90/4</t>
  </si>
  <si>
    <t>wiaty przystankowe w ciągu drogi powiatowej i remont przystanku w Mielnie</t>
  </si>
  <si>
    <t>440, 212/13</t>
  </si>
  <si>
    <t>budowa peronu przystankowego w ciągu drogi powiatowej i wymiana wiaty przystankowej w Mielenku</t>
  </si>
  <si>
    <t>73, 27/3</t>
  </si>
  <si>
    <t>2/68</t>
  </si>
  <si>
    <t>rozbiórka budynek gospodarczy</t>
  </si>
  <si>
    <t>167</t>
  </si>
  <si>
    <t>329</t>
  </si>
  <si>
    <t>wiata wolnostojąca</t>
  </si>
  <si>
    <t>29/19</t>
  </si>
  <si>
    <t>altana wolnostojąca</t>
  </si>
  <si>
    <t>150/7</t>
  </si>
  <si>
    <t>41/19</t>
  </si>
  <si>
    <t>88/13</t>
  </si>
  <si>
    <t>113/27</t>
  </si>
  <si>
    <t>przebudowa budynku mieszkalnego</t>
  </si>
  <si>
    <t>76/4</t>
  </si>
  <si>
    <t>7/2</t>
  </si>
  <si>
    <t>Sieranie</t>
  </si>
  <si>
    <t>137/26</t>
  </si>
  <si>
    <t>66/10</t>
  </si>
  <si>
    <t>180</t>
  </si>
  <si>
    <t>192/82</t>
  </si>
  <si>
    <t>110/20</t>
  </si>
  <si>
    <t>rozbudowa budynku?</t>
  </si>
  <si>
    <t>110/3</t>
  </si>
  <si>
    <t>334/1</t>
  </si>
  <si>
    <t>56/27</t>
  </si>
  <si>
    <t>Komory</t>
  </si>
  <si>
    <t>14/5</t>
  </si>
  <si>
    <t>garaż i budynek gospodarczy</t>
  </si>
  <si>
    <t>85/1</t>
  </si>
  <si>
    <t>przyłącze wodociągowe i kanalizacyjne</t>
  </si>
  <si>
    <t>242, 411/17, 411/12</t>
  </si>
  <si>
    <t>544/5</t>
  </si>
  <si>
    <t>zbiornik bezodpływoy</t>
  </si>
  <si>
    <t>325/19</t>
  </si>
  <si>
    <t>budynek rekreacji indywidualnej i zbironik bezodpływowy</t>
  </si>
  <si>
    <t>rozbiórka- teren zieleni z urządzeniami rekreacji</t>
  </si>
  <si>
    <t>226/5</t>
  </si>
  <si>
    <t>169, 66/4, 87/14, 68/2, 70, 40/1, 37/6, 37/8, 82/6, 80/1, 87/12, 76/2, 75/1, 87/11, 37/4, 78, 82/5, 69/1</t>
  </si>
  <si>
    <t>443/1</t>
  </si>
  <si>
    <t>58</t>
  </si>
  <si>
    <t>120/22</t>
  </si>
  <si>
    <t>19</t>
  </si>
  <si>
    <t>montaż drewnianego blatu barowego</t>
  </si>
  <si>
    <t>89/6</t>
  </si>
  <si>
    <t>budynek gospodarczo- garażowy</t>
  </si>
  <si>
    <t>budowa zjazdu z drogi powiatowej</t>
  </si>
  <si>
    <t>419/18</t>
  </si>
  <si>
    <t>modernizacja kotłowni i termomodernizacja budynku mieszkalnego wielorodzinnego</t>
  </si>
  <si>
    <t>15/4</t>
  </si>
  <si>
    <t>budynek jednorodzinny</t>
  </si>
  <si>
    <t>440/22</t>
  </si>
  <si>
    <t>369/7, 370/8, 369/13</t>
  </si>
  <si>
    <t>budowa przyłącza wody i kanalizacji</t>
  </si>
  <si>
    <t>33/1, 157/8</t>
  </si>
  <si>
    <t>drenaż wokół budynku, izolacja przeciwilgociowa budynku</t>
  </si>
  <si>
    <t>Strzekęcino</t>
  </si>
  <si>
    <t>16/8</t>
  </si>
  <si>
    <t>pomieszczenie gospodarcze</t>
  </si>
  <si>
    <t>19/8</t>
  </si>
  <si>
    <t>przyłącza wody</t>
  </si>
  <si>
    <t>425/46, 425/48, 425/51, 31/11, 425/86</t>
  </si>
  <si>
    <t>45/24</t>
  </si>
  <si>
    <t>60/5</t>
  </si>
  <si>
    <t>przyłacze energetyczne</t>
  </si>
  <si>
    <t>387/6, 465</t>
  </si>
  <si>
    <t>przyłącze energetyczne i szafka kablowa-pomiarowa</t>
  </si>
  <si>
    <t>7/17, 7/25, 7/27, 8/21, 13, 20/1</t>
  </si>
  <si>
    <t>4/101</t>
  </si>
  <si>
    <t>budynek lrekreacji indywidualnej</t>
  </si>
  <si>
    <t>80/10</t>
  </si>
  <si>
    <t>Gorzebądz</t>
  </si>
  <si>
    <t>51/8</t>
  </si>
  <si>
    <t>wiata na słupach drewnianych</t>
  </si>
  <si>
    <t>Chocimino</t>
  </si>
  <si>
    <t xml:space="preserve"> 5/13, 5/14, 5/15, 5/22, 5/29</t>
  </si>
  <si>
    <t>tymczasowy namiot do celów rekreacyjnych</t>
  </si>
  <si>
    <t>tymczasowe namioty handlowe</t>
  </si>
  <si>
    <t xml:space="preserve">Węgorzewo </t>
  </si>
  <si>
    <t>187/3</t>
  </si>
  <si>
    <t>budynek garażowo-gospodarczy</t>
  </si>
  <si>
    <t>bez rozpoznania</t>
  </si>
  <si>
    <t>tymczasowy obiekt gastronomiczny</t>
  </si>
  <si>
    <t>60/16</t>
  </si>
  <si>
    <t>14738/P/17</t>
  </si>
  <si>
    <t>budowa trzech budynków rekreacji indywidualnej- przeniesienie</t>
  </si>
  <si>
    <t>40/9, 38/2</t>
  </si>
  <si>
    <t>budowa siłowni zewnętrznej</t>
  </si>
  <si>
    <t>160/1</t>
  </si>
  <si>
    <t>204</t>
  </si>
  <si>
    <t>220/1</t>
  </si>
  <si>
    <t>47/33</t>
  </si>
  <si>
    <t>160/2</t>
  </si>
  <si>
    <t>197/3</t>
  </si>
  <si>
    <t>173/9, 673, 164/10, 164/7</t>
  </si>
  <si>
    <t>BOŚ.6743.592.2017.ŁD</t>
  </si>
  <si>
    <t>BOŚ.6743.558.2017.ŁD</t>
  </si>
  <si>
    <t>ganek i zbiornik bezodpływowy</t>
  </si>
  <si>
    <t>175/70</t>
  </si>
  <si>
    <t>przebudowa istniejącego zbieracza drenarskiego w systemie melioracji szczegółowej</t>
  </si>
  <si>
    <t>155, 169/2, 321/1, 321/2, 321/3, 321/4, 321/12</t>
  </si>
  <si>
    <t>211/35</t>
  </si>
  <si>
    <t>rozbudowa budynku jedsnorodzinnego</t>
  </si>
  <si>
    <t>291</t>
  </si>
  <si>
    <t>325/46</t>
  </si>
  <si>
    <t>Niekłonice, Giezkowo, Dunowo</t>
  </si>
  <si>
    <t>33, 23, 24</t>
  </si>
  <si>
    <t xml:space="preserve">zmiana sposobu użytkowania  </t>
  </si>
  <si>
    <t>89/11</t>
  </si>
  <si>
    <t>dwa budynki rekreacji indywidualnej i dwie wiaty</t>
  </si>
  <si>
    <t>149/13</t>
  </si>
  <si>
    <t>budynek rekreacji indywidaualnej</t>
  </si>
  <si>
    <t>325/28</t>
  </si>
  <si>
    <t>98/7</t>
  </si>
  <si>
    <t>16/31, 16/30, 16/29</t>
  </si>
  <si>
    <t>107/31</t>
  </si>
  <si>
    <t>2 szt ogród zimowy, instalacja daszku</t>
  </si>
  <si>
    <t>remont hal</t>
  </si>
  <si>
    <t>139/18</t>
  </si>
  <si>
    <t>Sieerakowo</t>
  </si>
  <si>
    <t>254/3, 146/7</t>
  </si>
  <si>
    <t>14874/P/17</t>
  </si>
  <si>
    <t>54/17</t>
  </si>
  <si>
    <t>budynek rekreacji indywidualnej, 2 budynki gospodarcze, zbiornik bezodpływowy</t>
  </si>
  <si>
    <t>325/24</t>
  </si>
  <si>
    <t>15474/P/17</t>
  </si>
  <si>
    <t>85/9</t>
  </si>
  <si>
    <t>650/6</t>
  </si>
  <si>
    <t>wymiana płyt azbestowych na płyte warstwową</t>
  </si>
  <si>
    <t>pomieszczenie gospodarcze i przyczepa campingowa</t>
  </si>
  <si>
    <t>25/75</t>
  </si>
  <si>
    <t>495</t>
  </si>
  <si>
    <t>120/26</t>
  </si>
  <si>
    <t>120/25</t>
  </si>
  <si>
    <t>120/23</t>
  </si>
  <si>
    <t>120/3</t>
  </si>
  <si>
    <t>120/2</t>
  </si>
  <si>
    <t>Giezkowo</t>
  </si>
  <si>
    <t>20/8</t>
  </si>
  <si>
    <t>linie kablowe 0,4kV ze złączami</t>
  </si>
  <si>
    <t>129, 132/33, 132/35, 132/48, 132/50, 132/56, 132/59, 132/61</t>
  </si>
  <si>
    <t>164/13</t>
  </si>
  <si>
    <t>164/12</t>
  </si>
  <si>
    <t>164/14</t>
  </si>
  <si>
    <t>164/15</t>
  </si>
  <si>
    <t>164/16</t>
  </si>
  <si>
    <t>164/17</t>
  </si>
  <si>
    <t>zjazd indywidualny z drogi powiatowej</t>
  </si>
  <si>
    <t>55/1</t>
  </si>
  <si>
    <t>125/7</t>
  </si>
  <si>
    <t>168/5</t>
  </si>
  <si>
    <t>WN</t>
  </si>
  <si>
    <t>138/18</t>
  </si>
  <si>
    <t>325/23</t>
  </si>
  <si>
    <t>325/27</t>
  </si>
  <si>
    <t>przebudowa amfiteatru letniego przy DPS w Mielnie</t>
  </si>
  <si>
    <t>54/2, 79</t>
  </si>
  <si>
    <t>216/15</t>
  </si>
  <si>
    <t>15573/P/17</t>
  </si>
  <si>
    <t>domek letniskowy na kołach</t>
  </si>
  <si>
    <t>25/76</t>
  </si>
  <si>
    <t>70/39</t>
  </si>
  <si>
    <t>budowa wiaty</t>
  </si>
  <si>
    <t>902</t>
  </si>
  <si>
    <t>remont pomieszczeń hotelowych</t>
  </si>
  <si>
    <t>325/26</t>
  </si>
  <si>
    <t>88/8</t>
  </si>
  <si>
    <t>Rzepkowo</t>
  </si>
  <si>
    <t>62</t>
  </si>
  <si>
    <t>133, 127/3, 127/2</t>
  </si>
  <si>
    <t>wiata na drewno</t>
  </si>
  <si>
    <t>281/5</t>
  </si>
  <si>
    <t>202/22, 701/2</t>
  </si>
  <si>
    <t>przebudowa drfogi wewnętrznej i zjazdu z drogi powiatowej</t>
  </si>
  <si>
    <t>49, 82, 88</t>
  </si>
  <si>
    <t>78/5, 78/6, 192/7, 699</t>
  </si>
  <si>
    <t>Sianów 06</t>
  </si>
  <si>
    <t>19/2</t>
  </si>
  <si>
    <t>wymiana okładziny elewacyjnej z eternitu</t>
  </si>
  <si>
    <t>116/4</t>
  </si>
  <si>
    <t>remont obiektów budowlanych</t>
  </si>
  <si>
    <t>50/12</t>
  </si>
  <si>
    <t>sieć elektroenergetyczna- 457m</t>
  </si>
  <si>
    <t>2/4, 98, 103/21, 103/23, 103/25</t>
  </si>
  <si>
    <t>budynki gospodarcze 2 szt</t>
  </si>
  <si>
    <t>72/14</t>
  </si>
  <si>
    <t>308/56</t>
  </si>
  <si>
    <t>308/55</t>
  </si>
  <si>
    <t>308/52</t>
  </si>
  <si>
    <t>308/53</t>
  </si>
  <si>
    <t>308/51</t>
  </si>
  <si>
    <t>308/50</t>
  </si>
  <si>
    <t>308/49</t>
  </si>
  <si>
    <t>308/48</t>
  </si>
  <si>
    <t>308/47</t>
  </si>
  <si>
    <t>308/46</t>
  </si>
  <si>
    <t>308/43</t>
  </si>
  <si>
    <t>308/54</t>
  </si>
  <si>
    <t>308/44</t>
  </si>
  <si>
    <t>308/42</t>
  </si>
  <si>
    <t>308/41</t>
  </si>
  <si>
    <t>308/58</t>
  </si>
  <si>
    <t>308/60</t>
  </si>
  <si>
    <t>308/59</t>
  </si>
  <si>
    <t>308/57</t>
  </si>
  <si>
    <t>wiata</t>
  </si>
  <si>
    <t>359/21</t>
  </si>
  <si>
    <t>remont domu mieszkalnego</t>
  </si>
  <si>
    <t>13/1</t>
  </si>
  <si>
    <t>budynek gospodarczy, budynek rekreacji indywidualnej</t>
  </si>
  <si>
    <t>244/11</t>
  </si>
  <si>
    <t>235/9</t>
  </si>
  <si>
    <t>412/22</t>
  </si>
  <si>
    <t>przyłącze kanalizacji sanitarnej</t>
  </si>
  <si>
    <t>213/23, 213/11</t>
  </si>
  <si>
    <t>Sianów 04</t>
  </si>
  <si>
    <t>50/5</t>
  </si>
  <si>
    <t>325/52</t>
  </si>
  <si>
    <t>325/45</t>
  </si>
  <si>
    <t>dwa budynki mieszkalne jednorodzinne</t>
  </si>
  <si>
    <t>budowa ogrodzenia</t>
  </si>
  <si>
    <t>135/4</t>
  </si>
  <si>
    <t>325/44</t>
  </si>
  <si>
    <t>325/42</t>
  </si>
  <si>
    <t>docieplenie budynku styropianem</t>
  </si>
  <si>
    <t>214, 215</t>
  </si>
  <si>
    <t>80/8</t>
  </si>
  <si>
    <t>80/9</t>
  </si>
  <si>
    <t>436/16</t>
  </si>
  <si>
    <t>przebudowa i rozbudowa budynku mieszkalnego</t>
  </si>
  <si>
    <t>86/15</t>
  </si>
  <si>
    <t>157/18</t>
  </si>
  <si>
    <t>budowa przyłącza elektroenergetycznego</t>
  </si>
  <si>
    <t>80/11</t>
  </si>
  <si>
    <t>116/8</t>
  </si>
  <si>
    <t>103/36</t>
  </si>
  <si>
    <t>budowa przyłącza wody do budynku gospodarczego</t>
  </si>
  <si>
    <t>97/7, 97/8</t>
  </si>
  <si>
    <t>Rzeczyca Wielka</t>
  </si>
  <si>
    <t>8/27</t>
  </si>
  <si>
    <t>122/19</t>
  </si>
  <si>
    <t xml:space="preserve">remont pomieszczeń kancelarii </t>
  </si>
  <si>
    <t>Grzybnica</t>
  </si>
  <si>
    <t>233/8</t>
  </si>
  <si>
    <t>remont pomieszczeń lesniczówki</t>
  </si>
  <si>
    <t>Kurowo</t>
  </si>
  <si>
    <t>92/6</t>
  </si>
  <si>
    <t>budynek mieszklny jednorodzinny</t>
  </si>
  <si>
    <t>120/24</t>
  </si>
  <si>
    <t>Polanów 04</t>
  </si>
  <si>
    <t>121/2</t>
  </si>
  <si>
    <t>60/13</t>
  </si>
  <si>
    <t>168/6</t>
  </si>
  <si>
    <t>remont dachu</t>
  </si>
  <si>
    <t>Sainów 07</t>
  </si>
  <si>
    <t>461</t>
  </si>
  <si>
    <t>budowa ganku przydomowego</t>
  </si>
  <si>
    <t>61</t>
  </si>
  <si>
    <t>68/14</t>
  </si>
  <si>
    <t>164/4</t>
  </si>
  <si>
    <t>164/9</t>
  </si>
  <si>
    <t>164/7</t>
  </si>
  <si>
    <t>120/15</t>
  </si>
  <si>
    <t>164/3</t>
  </si>
  <si>
    <t>164/6</t>
  </si>
  <si>
    <t>164/10</t>
  </si>
  <si>
    <t>120/21</t>
  </si>
  <si>
    <t>120/17</t>
  </si>
  <si>
    <t>120/19</t>
  </si>
  <si>
    <t>120/7</t>
  </si>
  <si>
    <t>120/5</t>
  </si>
  <si>
    <t>budynek rekreacji indywidualnej,studnia</t>
  </si>
  <si>
    <t>budynek rekreacji indywidualnej, studnia</t>
  </si>
  <si>
    <t>9/12</t>
  </si>
  <si>
    <t>Podamirowo</t>
  </si>
  <si>
    <t>11/6</t>
  </si>
  <si>
    <t>17007/P/17</t>
  </si>
  <si>
    <t>odwodnienie - budowa drenażu</t>
  </si>
  <si>
    <t>325/51</t>
  </si>
  <si>
    <t>325/43</t>
  </si>
  <si>
    <t>208/5</t>
  </si>
  <si>
    <t>80/5</t>
  </si>
  <si>
    <t>rozbiórka budynku</t>
  </si>
  <si>
    <t>Stoisław</t>
  </si>
  <si>
    <t>322/29</t>
  </si>
  <si>
    <t xml:space="preserve">Chłopy </t>
  </si>
  <si>
    <t>120/13</t>
  </si>
  <si>
    <t>remont budynku mieszkalnego</t>
  </si>
  <si>
    <t>Wierzchomino</t>
  </si>
  <si>
    <t>105</t>
  </si>
  <si>
    <t>87/3</t>
  </si>
  <si>
    <t>874/1, 4/120, 4/110, 934, 4/255, 4/251</t>
  </si>
  <si>
    <t>budynek mieszkalny, studnia kopana, zbiornik bezodpływowy</t>
  </si>
  <si>
    <t>241/2</t>
  </si>
  <si>
    <t xml:space="preserve">przebudowa pasa drogowego </t>
  </si>
  <si>
    <t>296/3, 286/37, 286/35, 294/88, 306/1</t>
  </si>
  <si>
    <t>bunek gospodarczy</t>
  </si>
  <si>
    <t>85</t>
  </si>
  <si>
    <t>157/11</t>
  </si>
  <si>
    <t>157/10</t>
  </si>
  <si>
    <t>531/11</t>
  </si>
  <si>
    <t>413/56</t>
  </si>
  <si>
    <t>39/12</t>
  </si>
  <si>
    <t>183/15</t>
  </si>
  <si>
    <t>Witolubie</t>
  </si>
  <si>
    <t>3/9</t>
  </si>
  <si>
    <t>52/20</t>
  </si>
  <si>
    <t>Budynek dospodarczy oraz budynek rekreacji indywidualnej</t>
  </si>
  <si>
    <t>45/5</t>
  </si>
  <si>
    <t>123/3, 124, 120/1</t>
  </si>
  <si>
    <t>309</t>
  </si>
  <si>
    <t>167/7, 167/9, 167/5</t>
  </si>
  <si>
    <t>przebudowa drogi powiatowej</t>
  </si>
  <si>
    <t>Konikowo, Niekłonice</t>
  </si>
  <si>
    <t>6, 112, 8/8, 8/4, 137</t>
  </si>
  <si>
    <t>94/2, 95/4, 93/4…</t>
  </si>
  <si>
    <t>112, 8/4, 94/2..</t>
  </si>
  <si>
    <t>94/2, 112, 8/8, 137</t>
  </si>
  <si>
    <t>89/3</t>
  </si>
  <si>
    <t>modernizacja linii napowietrznej</t>
  </si>
  <si>
    <t>1, 19, 212/2, 209, 213, 13,3,241/1..</t>
  </si>
  <si>
    <t>251/9</t>
  </si>
  <si>
    <t>114/3, 113</t>
  </si>
  <si>
    <t>129/20</t>
  </si>
  <si>
    <t>200/12</t>
  </si>
  <si>
    <t>Ostrówek</t>
  </si>
  <si>
    <t>6/19</t>
  </si>
  <si>
    <t>133/2, 10, 133/5</t>
  </si>
  <si>
    <t>Mokre</t>
  </si>
  <si>
    <t>156</t>
  </si>
  <si>
    <t>Świerczyna</t>
  </si>
  <si>
    <t>3/60, 3/61</t>
  </si>
  <si>
    <t>dobudowa wykuszu do budynku mieszkalnego</t>
  </si>
  <si>
    <t>165/137</t>
  </si>
  <si>
    <t>budynek gospopdarczy</t>
  </si>
  <si>
    <t>29/6</t>
  </si>
  <si>
    <t>131/23</t>
  </si>
  <si>
    <t>45/60</t>
  </si>
  <si>
    <t>295/7</t>
  </si>
  <si>
    <t>remont budynków gospodarczych</t>
  </si>
  <si>
    <t>34, 35</t>
  </si>
  <si>
    <t>pomieszczenie gosppdarcze</t>
  </si>
  <si>
    <t>Strzeąenice</t>
  </si>
  <si>
    <t>125/1</t>
  </si>
  <si>
    <t>277/6</t>
  </si>
  <si>
    <t>17395/P/17</t>
  </si>
  <si>
    <t xml:space="preserve">budynek gospodarczy o wym. 3,80 m x 3,0 m </t>
  </si>
  <si>
    <t>18376/P/17</t>
  </si>
  <si>
    <t>26/11</t>
  </si>
  <si>
    <t>194/2</t>
  </si>
  <si>
    <t>2 x oranżeria oraz wiata</t>
  </si>
  <si>
    <t>Budynek rekreacji indywidualnej</t>
  </si>
  <si>
    <t>112/15</t>
  </si>
  <si>
    <t>budynek rekreacji indywidualnej oraz zbiornik bezodpływowy</t>
  </si>
  <si>
    <t xml:space="preserve">Gąski </t>
  </si>
  <si>
    <t>112/20</t>
  </si>
  <si>
    <t>Budowa dwóch budynków rekreacji indywidualnej</t>
  </si>
  <si>
    <t>budowa garażu drewnianego</t>
  </si>
  <si>
    <t>mielno</t>
  </si>
  <si>
    <t>29/20</t>
  </si>
  <si>
    <t>przyłącze wodociągowe do budynku mieszkalnego</t>
  </si>
  <si>
    <t>23/18</t>
  </si>
  <si>
    <t xml:space="preserve">zbiornik bezodpływowy </t>
  </si>
  <si>
    <t>3/60</t>
  </si>
  <si>
    <t>przyłacze wody i kanalizacji</t>
  </si>
  <si>
    <t>130/7, 130/1</t>
  </si>
  <si>
    <t>NIedalino</t>
  </si>
  <si>
    <t>19/20</t>
  </si>
  <si>
    <t>37</t>
  </si>
  <si>
    <t>134/1, 141/13</t>
  </si>
  <si>
    <t>692/2</t>
  </si>
  <si>
    <t>42/31, 42/17, 43</t>
  </si>
  <si>
    <t>192/7</t>
  </si>
  <si>
    <t>78/5, 78/6, 699</t>
  </si>
  <si>
    <t>zmiana sposobu użytkowania z budynku usługowo-biurowego na mieszkalny</t>
  </si>
  <si>
    <t>387/13</t>
  </si>
  <si>
    <t>Różany</t>
  </si>
  <si>
    <t>129/1</t>
  </si>
  <si>
    <t>2 wiaty na opał</t>
  </si>
  <si>
    <t>58/2</t>
  </si>
  <si>
    <t>40/8, 38/2</t>
  </si>
  <si>
    <t>152/10, 152/12, 152/14, 152/16, 155</t>
  </si>
  <si>
    <t xml:space="preserve">przebudowa linii kablowej  </t>
  </si>
  <si>
    <t>43/37, 43/41, 52/40, 792/5</t>
  </si>
  <si>
    <t>sieć elektroenergetyczna 308m</t>
  </si>
  <si>
    <t>sieć elektroenergetyczna 268m</t>
  </si>
  <si>
    <t>75, 155, 321/15, 187/9</t>
  </si>
  <si>
    <t>przebudowa dr powiatowej o sieć i punkty oświetlenia dróg</t>
  </si>
  <si>
    <t xml:space="preserve">siec kanalizacji deszczowej </t>
  </si>
  <si>
    <t>6 budynków gospodarczych- przeniesienie</t>
  </si>
  <si>
    <t>169/76, 169/77</t>
  </si>
  <si>
    <t>489/1, 43</t>
  </si>
  <si>
    <t>przebudowa dróg gminnych</t>
  </si>
  <si>
    <t>267/46, 267/7, 267/43, 267/44, 79/9/, 79/6, 43, 79/13, 61/20, 78, 18/5, 20/13, 20/31, 24/12, 20/18, 23/3, 17/1</t>
  </si>
  <si>
    <t>sieć elektroenergetyczna 317m</t>
  </si>
  <si>
    <t>26/6, 26/9, 26/5, 26/3, 34/5, 137/1, 137/7, 138, 139/10</t>
  </si>
  <si>
    <t>281/1, 281/10</t>
  </si>
  <si>
    <t xml:space="preserve">3 budynki rekreacji indywidualnej  </t>
  </si>
  <si>
    <t>240/36</t>
  </si>
  <si>
    <t>354/1</t>
  </si>
  <si>
    <t>rozbiórka przybudówki do budynku mieszkalnego</t>
  </si>
  <si>
    <t>remont pokrycia dachowego</t>
  </si>
  <si>
    <t>425/83</t>
  </si>
  <si>
    <t>364/3</t>
  </si>
  <si>
    <t>10/9</t>
  </si>
  <si>
    <t>budynek usług waczasowych na mieszkalny jednorodzinny</t>
  </si>
  <si>
    <t>936</t>
  </si>
  <si>
    <t>79/4, 79/5, 79/6</t>
  </si>
  <si>
    <t>198</t>
  </si>
  <si>
    <t>ogrodzenie działki</t>
  </si>
  <si>
    <t>sieć elektroenergetyczna 758m</t>
  </si>
  <si>
    <t>27/4, 27/5, 27/7, 25/2, 98, 111, 112</t>
  </si>
  <si>
    <t>3/3</t>
  </si>
  <si>
    <t>204/14</t>
  </si>
  <si>
    <t>rozbudowa tarasu</t>
  </si>
  <si>
    <t>946</t>
  </si>
  <si>
    <t>139/28</t>
  </si>
  <si>
    <t>pergola przeciwsłoneczna</t>
  </si>
  <si>
    <t>824</t>
  </si>
  <si>
    <t>19217/P/17</t>
  </si>
  <si>
    <t>19217/P/18</t>
  </si>
  <si>
    <t>19217/P/19</t>
  </si>
  <si>
    <t>19217/P/20</t>
  </si>
  <si>
    <t>przeniesienie zgłoszenia : BOŚ.6743.788.2017.EJ  Dot. przebudowa dróg</t>
  </si>
  <si>
    <t>przeniesienie zgłoszenia BOŚ.6743.789.2017.EJ dot. wykonania nawiwerzchni dr rowerowej</t>
  </si>
  <si>
    <t xml:space="preserve">przeniesienie zgłoszenia: BOŚ.6748.53.2017.EJ </t>
  </si>
  <si>
    <t xml:space="preserve">przeniesienie zgłoszenia: BOŚ.6748.54.2017.EJ </t>
  </si>
  <si>
    <t>94/2, 112, 8/8, 8/4, 137, 33</t>
  </si>
  <si>
    <t>94/2, 112, 8/4, 137, 33</t>
  </si>
  <si>
    <t>94/2, 95/4, 93/4, 112, 8/8, 8/4, 137, 142, 143</t>
  </si>
  <si>
    <t>587</t>
  </si>
  <si>
    <t>201/2</t>
  </si>
  <si>
    <t>budynek gospodarczy 2szt</t>
  </si>
  <si>
    <t>201/3</t>
  </si>
  <si>
    <t>152</t>
  </si>
  <si>
    <t>30/7</t>
  </si>
  <si>
    <t>104/3</t>
  </si>
  <si>
    <t>zewnętrzna instalacja wodociągowa, kanalizacji sanitarnej i kanalizacji deszczowej</t>
  </si>
  <si>
    <t>133/13, 133/14</t>
  </si>
  <si>
    <t>97/20</t>
  </si>
  <si>
    <t>688</t>
  </si>
  <si>
    <t>54/6</t>
  </si>
  <si>
    <t>132/11</t>
  </si>
  <si>
    <t>budowa oświetlenia drogowego</t>
  </si>
  <si>
    <t>509</t>
  </si>
  <si>
    <t>siec wodociągowa 384m</t>
  </si>
  <si>
    <t>293/5, 334</t>
  </si>
  <si>
    <t>208/19, 208/27</t>
  </si>
  <si>
    <t>130/5, 130/35</t>
  </si>
  <si>
    <t>106, 107</t>
  </si>
  <si>
    <t>przyłącze elektroenergetyczne</t>
  </si>
  <si>
    <t>883/6</t>
  </si>
  <si>
    <t>świeszyno</t>
  </si>
  <si>
    <t>395/15</t>
  </si>
  <si>
    <t>150/3, 18/9</t>
  </si>
  <si>
    <t>160/54</t>
  </si>
  <si>
    <t xml:space="preserve">budowa zjazdu z drogi gminnej </t>
  </si>
  <si>
    <t>361/5, 361/3</t>
  </si>
  <si>
    <t>3 budynki rekreacji indywidualnej oraz oczyszczalnia ścieków</t>
  </si>
  <si>
    <t>48/3, 48/4, 48/5</t>
  </si>
  <si>
    <t>38/11, 39/8, 156/1</t>
  </si>
  <si>
    <t>45/31, 46/3</t>
  </si>
  <si>
    <t>sieć wodociągowa 750m</t>
  </si>
  <si>
    <t>112/17, 112/18, 112/19, 112/20, 112/21, 112/14, 112/15, 112/16, 339/28, 339/10</t>
  </si>
  <si>
    <t>412/36</t>
  </si>
  <si>
    <t>Nowie Bielice</t>
  </si>
  <si>
    <t>75</t>
  </si>
  <si>
    <t>c</t>
  </si>
  <si>
    <t>wymiana drzwi wejściowych</t>
  </si>
  <si>
    <t>221</t>
  </si>
  <si>
    <t>przyłącze kanalizacji sanitarnej i wody</t>
  </si>
  <si>
    <t>405/15, 405/18</t>
  </si>
  <si>
    <t>przebudowa drogi wewnętrznej</t>
  </si>
  <si>
    <t>16/14</t>
  </si>
  <si>
    <t>zbiornik bezodpływowy</t>
  </si>
  <si>
    <t>rozbiórka spalonej stodoły</t>
  </si>
  <si>
    <t>63</t>
  </si>
  <si>
    <t>168/17</t>
  </si>
  <si>
    <t>3 budynki rekreacji indywidualnej, 2 budynki gospodarcze, przydomowa oczyszczalnia ścieków</t>
  </si>
  <si>
    <t>13/11</t>
  </si>
  <si>
    <t>2 budynki rekreacji indywidualnej i zbiornik bezodpływowy</t>
  </si>
  <si>
    <t>18/4</t>
  </si>
  <si>
    <t>68/16, 68/2</t>
  </si>
  <si>
    <t>20099/P/17</t>
  </si>
  <si>
    <t>tymczasowy maszt</t>
  </si>
  <si>
    <t>52/7</t>
  </si>
  <si>
    <t>montaż wyposażenia placu zabaw</t>
  </si>
  <si>
    <t>283/2</t>
  </si>
  <si>
    <t>sieć elektroenergetyczna oświetlenia drogowego 1,134km</t>
  </si>
  <si>
    <t>231</t>
  </si>
  <si>
    <t>187</t>
  </si>
  <si>
    <t>96/16</t>
  </si>
  <si>
    <t>47/33, 110</t>
  </si>
  <si>
    <t xml:space="preserve">garaż </t>
  </si>
  <si>
    <t>sieć elektroenergetyczna 780m</t>
  </si>
  <si>
    <t>329, 81/107, 81/109, 81/118, 81/116, 83, 84, 2, 34/7, 3/16, 3/3, 3/50, 3/59, 3/41, 3/57, 3/56</t>
  </si>
  <si>
    <t>przebudowa drogi</t>
  </si>
  <si>
    <t>356/1</t>
  </si>
  <si>
    <t>budynek mieszkalny-przeniesienie</t>
  </si>
  <si>
    <t>6 budynków rekreacji indywidualnej- przenisienie</t>
  </si>
  <si>
    <t>68/14, 68/2</t>
  </si>
  <si>
    <t>20278/P/17</t>
  </si>
  <si>
    <t>obiekt gospodarczy</t>
  </si>
  <si>
    <t>126/11</t>
  </si>
  <si>
    <t>20279/P/17</t>
  </si>
  <si>
    <t>9/59</t>
  </si>
  <si>
    <t>częściowa rozbiórka domu mieszkalnego</t>
  </si>
  <si>
    <t>466</t>
  </si>
  <si>
    <t xml:space="preserve">budowa pomostu pływającego  </t>
  </si>
  <si>
    <t>zielona ładowarka light</t>
  </si>
  <si>
    <t>285</t>
  </si>
  <si>
    <t>284/3</t>
  </si>
  <si>
    <t>plac zabaw</t>
  </si>
  <si>
    <t>121/1, 123/8, 123/15</t>
  </si>
  <si>
    <t>310/26</t>
  </si>
  <si>
    <t>powiększenie otworów okiennych i drzwiowych, wykonanie nowej wentylacji i instalacji elektrycznej w Sali lekcyjnej</t>
  </si>
  <si>
    <t>114</t>
  </si>
  <si>
    <t>ganek oranżeria</t>
  </si>
  <si>
    <t>21/1</t>
  </si>
  <si>
    <t>20932/P/17</t>
  </si>
  <si>
    <t>wg wykazu</t>
  </si>
  <si>
    <t>Kędzierzyn</t>
  </si>
  <si>
    <t>sieć wodociągowa i kanalizacji</t>
  </si>
  <si>
    <t>45/37, 45/38, 45/42, 45/43, 45/44, 45/40, 45/41, 46/3</t>
  </si>
  <si>
    <t>45/61, 45/62, 45/64, 46/3</t>
  </si>
  <si>
    <t>sieć kanalizacyjna i wodociągowa</t>
  </si>
  <si>
    <t>107/13, 42, 103, 55/1, 55/2, 55/3, 55/4, 55/6, 55/7</t>
  </si>
  <si>
    <t>150/3</t>
  </si>
  <si>
    <t>budowa sieci wodociągowej i kanalizacyjnej</t>
  </si>
  <si>
    <t>29/8</t>
  </si>
  <si>
    <t>remont wodociągu</t>
  </si>
  <si>
    <t>343/4, 4/1, 38/3, […]</t>
  </si>
  <si>
    <t>131/26, 147/43</t>
  </si>
  <si>
    <t>zewnętrzna instalacja gazowa</t>
  </si>
  <si>
    <t>53/9</t>
  </si>
  <si>
    <t>374/3</t>
  </si>
  <si>
    <t xml:space="preserve">2 wiaty  </t>
  </si>
  <si>
    <t>Polanów 06</t>
  </si>
  <si>
    <t>2/4</t>
  </si>
  <si>
    <t>21384/P/17</t>
  </si>
  <si>
    <t>roboty budowlane na budynku mieszkalnym jednorodzinnym</t>
  </si>
  <si>
    <t>311/5</t>
  </si>
  <si>
    <t>domek holenderski</t>
  </si>
  <si>
    <t>91/32</t>
  </si>
  <si>
    <t>przebudowa stacji bazowej telefoniii komórkowej</t>
  </si>
  <si>
    <t>129/35</t>
  </si>
  <si>
    <t>zmiana sposobu użytkowania z  mieszkalnego na mieszkalno-usługowy</t>
  </si>
  <si>
    <t>rozbiórka 5 budynków wczasowych i umywalni</t>
  </si>
  <si>
    <t>4/286</t>
  </si>
  <si>
    <t>zbiornik na ścieki</t>
  </si>
  <si>
    <t>146/1</t>
  </si>
  <si>
    <t>133/12</t>
  </si>
  <si>
    <t>203/7, 209, 237</t>
  </si>
  <si>
    <t>pomost rekreacyjny pływający</t>
  </si>
  <si>
    <t>469/15, 289/2</t>
  </si>
  <si>
    <t>21690/P/17</t>
  </si>
  <si>
    <t>remont i docieplenie ścian zewnętrznych przedszkola</t>
  </si>
  <si>
    <t>124/3</t>
  </si>
  <si>
    <t>451/13</t>
  </si>
  <si>
    <t>114/2</t>
  </si>
  <si>
    <t>przebudowa sanitariatów oraz kuchni w świetlicy wiejskiej</t>
  </si>
  <si>
    <t xml:space="preserve">rozbudowa budynku mieszkalnego  </t>
  </si>
  <si>
    <t>655</t>
  </si>
  <si>
    <t>93/7</t>
  </si>
  <si>
    <t>przydomowa oczyszczalnia scieków</t>
  </si>
  <si>
    <t>72/4</t>
  </si>
  <si>
    <t>296</t>
  </si>
  <si>
    <t>84/1, 111/2, 78</t>
  </si>
  <si>
    <t>zmiana sposobu użytkowania poddasza nieużytkowego na mieszkalne</t>
  </si>
  <si>
    <t>rozbudowa budynku mieszkalnego</t>
  </si>
  <si>
    <t>248/6, 248/7</t>
  </si>
  <si>
    <t>440/45, 440/31</t>
  </si>
  <si>
    <t>117</t>
  </si>
  <si>
    <t>20/1</t>
  </si>
  <si>
    <t>ogrodzenie boiska sportowego</t>
  </si>
  <si>
    <t>rozbiórka budynku mieszkalnego</t>
  </si>
  <si>
    <t>Dargiń</t>
  </si>
  <si>
    <t>184/1</t>
  </si>
  <si>
    <t>nie wymaga zgłoszenia</t>
  </si>
  <si>
    <t>111/62</t>
  </si>
  <si>
    <t>utwardzenie drogi</t>
  </si>
  <si>
    <t>187/24</t>
  </si>
  <si>
    <t>121/5</t>
  </si>
  <si>
    <t>termomodernizacja SP w Żydowie</t>
  </si>
  <si>
    <t>474/20</t>
  </si>
  <si>
    <t>21/19, 304, 21/17</t>
  </si>
  <si>
    <t>wiata o konstrukcji drewnianej</t>
  </si>
  <si>
    <t>176/23, 176/24</t>
  </si>
  <si>
    <t xml:space="preserve">rozbiórka budynku warsztatowo-socjalnego </t>
  </si>
  <si>
    <t>269/4</t>
  </si>
  <si>
    <t>urz ądzenia do gromadzenia posegregowanych elektrodpadów</t>
  </si>
  <si>
    <t>216/2</t>
  </si>
  <si>
    <t>22766/P/17</t>
  </si>
  <si>
    <t>Budowa linii napowietrznej</t>
  </si>
  <si>
    <t>9/3, 9/12…..</t>
  </si>
  <si>
    <t>Garaż wolnostojący, blaszany 7/5 m, 35 m2</t>
  </si>
  <si>
    <t>117/13</t>
  </si>
  <si>
    <t>Budowa miejsca postoju pojazdów pn. "Lotnisko"</t>
  </si>
  <si>
    <t>Karsinka</t>
  </si>
  <si>
    <t>105/1, 102/1</t>
  </si>
  <si>
    <t>Sieć elektroenergetyczna o napięciu zmianowym do 1kV</t>
  </si>
  <si>
    <t>164/9, 140/9 …</t>
  </si>
  <si>
    <t>63/4</t>
  </si>
  <si>
    <t>321/53, 321/59 …</t>
  </si>
  <si>
    <t>142/1</t>
  </si>
  <si>
    <t>Budynek mieszkalny</t>
  </si>
  <si>
    <t>sieć elektroenergetyczna 310m i przyłącze</t>
  </si>
  <si>
    <t>Ubiedrze</t>
  </si>
  <si>
    <t>41/7, 54/1</t>
  </si>
  <si>
    <t>81/17</t>
  </si>
  <si>
    <t>przyłącz kablowe</t>
  </si>
  <si>
    <t>216/5, 216/8, 216/10</t>
  </si>
  <si>
    <t>sieć elektroenergetyczna</t>
  </si>
  <si>
    <t>Kleszczr</t>
  </si>
  <si>
    <t>8/5</t>
  </si>
  <si>
    <t>166</t>
  </si>
  <si>
    <t>41/11, 427/7, 427/11, 427/12</t>
  </si>
  <si>
    <t>Wk</t>
  </si>
  <si>
    <t>Przyłącze wodociągowe</t>
  </si>
  <si>
    <t>277/23, 700/1</t>
  </si>
  <si>
    <t>Przyłącze kanalizacji sanitarnej do przydomowej oczyszczalni ścieków</t>
  </si>
  <si>
    <t>stacja transformatorowa</t>
  </si>
  <si>
    <t>23/21, 23/17</t>
  </si>
  <si>
    <t>77/6</t>
  </si>
  <si>
    <t>Wymiana niesprawnej windy na nowe urządzenie</t>
  </si>
  <si>
    <t>255/6, 256/7, 257/3, 255/36, 257/7</t>
  </si>
  <si>
    <t>Dwa domki rekreacji indywidualnej</t>
  </si>
  <si>
    <t>remont podłogi w hali sportowej</t>
  </si>
  <si>
    <t>863</t>
  </si>
  <si>
    <t>939, 4/177, 4/48, 4/453</t>
  </si>
  <si>
    <t>zmiana sposobu użytkowania  mieszk</t>
  </si>
  <si>
    <t>440/1</t>
  </si>
  <si>
    <t>367/8</t>
  </si>
  <si>
    <t>modernizacja i rozbudowa ośrodka pstrągowego w Mokrem</t>
  </si>
  <si>
    <t>budowa dwóch wiat</t>
  </si>
  <si>
    <t>257/5</t>
  </si>
  <si>
    <t>zmiana użytkowania budynku gospodarczego na mieszkalny</t>
  </si>
  <si>
    <t>131/18</t>
  </si>
  <si>
    <t>budowa piłkochwytu</t>
  </si>
  <si>
    <t>59</t>
  </si>
  <si>
    <t>158/12, 1/2</t>
  </si>
  <si>
    <t>budynek rekreacji indywidaualnej orz zbiornik bezodpływowy</t>
  </si>
  <si>
    <t>211/37</t>
  </si>
  <si>
    <t>Cztery garaże jednostanowiskowe</t>
  </si>
  <si>
    <t>Miasto Polanów 1</t>
  </si>
  <si>
    <t>4/11</t>
  </si>
  <si>
    <t>Obiekt tymczasowy - obiekt handlowy</t>
  </si>
  <si>
    <t>242/16</t>
  </si>
  <si>
    <t>sieć elektroenergetyczna o napięciu zmianowym do 1 kV</t>
  </si>
  <si>
    <t>364, 363/1</t>
  </si>
  <si>
    <t>Przebudowa drogi gminnej</t>
  </si>
  <si>
    <t>225, 228/14, 230/9, 244</t>
  </si>
  <si>
    <t>budowa przyłącza kanalizacji deszczowej</t>
  </si>
  <si>
    <t>148/5, 147/31, 147/38, 147/34, 147/28</t>
  </si>
  <si>
    <t>154/1</t>
  </si>
  <si>
    <t>dwa budynki gospodarc ze</t>
  </si>
  <si>
    <t>63/6</t>
  </si>
  <si>
    <t>176/24</t>
  </si>
  <si>
    <t>176/23</t>
  </si>
  <si>
    <t xml:space="preserve">utwardzenie działki </t>
  </si>
  <si>
    <t>57/14</t>
  </si>
  <si>
    <t>113/52</t>
  </si>
  <si>
    <t>sieć elektroenergetyczna 214m</t>
  </si>
  <si>
    <t>26/3, 34/5, 137/1, 137/7, 138, 139/10</t>
  </si>
  <si>
    <t>przyłącze wodociągowe oraz kanalizacja sanitarna</t>
  </si>
  <si>
    <t>12/7, 12/6, 30, 16/7</t>
  </si>
  <si>
    <t>sieć energoenergetycna</t>
  </si>
  <si>
    <t>81/109, 84, 94, 81/11, 87/12, 87/22</t>
  </si>
  <si>
    <t>sieć wodociągowa i kanalizacji sanitarnej</t>
  </si>
  <si>
    <t>199/2, 199/3, 199/4, 199/6</t>
  </si>
  <si>
    <t xml:space="preserve">budynek mieszkalny </t>
  </si>
  <si>
    <t>budynki rekreacji indywidualnej - 4 szt.</t>
  </si>
  <si>
    <t>30/2</t>
  </si>
  <si>
    <t>425/50, 425/86</t>
  </si>
  <si>
    <t>przyłącze wody</t>
  </si>
  <si>
    <t>przyłącze zasilanie w energię elektryczną budynku mieszkalno-usługowego</t>
  </si>
  <si>
    <t>926, 711/50, 816</t>
  </si>
  <si>
    <t>budynek reakreacji indywidualnej</t>
  </si>
  <si>
    <t>4/459</t>
  </si>
  <si>
    <t>Sieć elektroenergetyczna</t>
  </si>
  <si>
    <t>321/53, 321/59, 321/76, 321/80, 3211/81</t>
  </si>
  <si>
    <t>Obiekt tymczasowy</t>
  </si>
  <si>
    <t>Obiekt tymczasowy - kiosk i metalowy magazynek</t>
  </si>
  <si>
    <t>Mielno-Unieście</t>
  </si>
  <si>
    <t>751</t>
  </si>
  <si>
    <t xml:space="preserve">odcinek sieci elektroenergetycznej </t>
  </si>
  <si>
    <t>322/2, 322/14, 325/19, 324/4, 324/9</t>
  </si>
  <si>
    <t>752/1, 752/2, 732/1</t>
  </si>
  <si>
    <t>rozbiórka budynku szkoleniowo - wypoczynkowego</t>
  </si>
  <si>
    <t>133/1</t>
  </si>
  <si>
    <t xml:space="preserve">Sianów </t>
  </si>
  <si>
    <t>40/2, 74, 120</t>
  </si>
  <si>
    <t>Przebudowa i remont drogi gminnej</t>
  </si>
  <si>
    <t>Borkowice, Śmiechów</t>
  </si>
  <si>
    <t>11, 17, 37, 48, 22; 12/2, 122/1</t>
  </si>
  <si>
    <t xml:space="preserve">Budynek rekreacji indywidualnej </t>
  </si>
  <si>
    <t>Plac zabaw z miejscem rekreacji dla dorosłych</t>
  </si>
  <si>
    <t>Wiata - zadaszenie</t>
  </si>
  <si>
    <t xml:space="preserve">Mielno </t>
  </si>
  <si>
    <t>45/30</t>
  </si>
  <si>
    <t xml:space="preserve">zbiornik bezodpływowy dla budynku mieszkalnego </t>
  </si>
  <si>
    <t>97/1</t>
  </si>
  <si>
    <t>altana wolnostojąca oraz budynek gospodarczy</t>
  </si>
  <si>
    <t>53/17</t>
  </si>
  <si>
    <t>zmiana sposobu użytkowania z budynku gospodarczego na mieszkalny</t>
  </si>
  <si>
    <t>179/10</t>
  </si>
  <si>
    <t>24882/P/17</t>
  </si>
  <si>
    <t>Wymiana pokrycia dachowego</t>
  </si>
  <si>
    <t>176/76</t>
  </si>
  <si>
    <t>23347/P/17</t>
  </si>
  <si>
    <t>41/10</t>
  </si>
  <si>
    <t>wymiana awaryjnych odcinków linii napowietrznej</t>
  </si>
  <si>
    <t>126, 125, 121, 120, 116/1, 117/1, 118, 119/3</t>
  </si>
  <si>
    <t>158/43</t>
  </si>
  <si>
    <t>125/20, 257/61, 336</t>
  </si>
  <si>
    <t xml:space="preserve">sieć wodociągowa i kanalizacyjna </t>
  </si>
  <si>
    <t>84, 87/1, 87/4, 87/15</t>
  </si>
  <si>
    <t>budowa studni głębinowej</t>
  </si>
  <si>
    <t>4/22</t>
  </si>
  <si>
    <t xml:space="preserve">przebudowa drogi powiatowej </t>
  </si>
  <si>
    <t>176/2</t>
  </si>
  <si>
    <t>przyłacze wdodciągowe</t>
  </si>
  <si>
    <t>Maszkowo</t>
  </si>
  <si>
    <t>46/8, 46/2</t>
  </si>
  <si>
    <t xml:space="preserve">przydomowa oczysczalnia scieków </t>
  </si>
  <si>
    <t>Siciemin</t>
  </si>
  <si>
    <t>przyłacze elektroenegetyczne</t>
  </si>
  <si>
    <t>14/11,14/10</t>
  </si>
  <si>
    <t>budynek gospodaczy</t>
  </si>
  <si>
    <t>211/31</t>
  </si>
  <si>
    <t xml:space="preserve">budowa  budynków gospodarczych </t>
  </si>
  <si>
    <t>66/18</t>
  </si>
  <si>
    <t xml:space="preserve">przyłacza wodociągowe </t>
  </si>
  <si>
    <t>Włoki</t>
  </si>
  <si>
    <t>739, 500/13</t>
  </si>
  <si>
    <t>242/83</t>
  </si>
  <si>
    <t>rozbiórka budynku kontenerowego</t>
  </si>
  <si>
    <t>Miel</t>
  </si>
  <si>
    <t>234/11</t>
  </si>
  <si>
    <t>36/13</t>
  </si>
  <si>
    <t>zamiana budynku mieszkalno-usługowy na jednorodzinny</t>
  </si>
  <si>
    <t>242/62</t>
  </si>
  <si>
    <t>371/1</t>
  </si>
  <si>
    <t>przebudowa ulicy</t>
  </si>
  <si>
    <t>100, 144, 160</t>
  </si>
  <si>
    <t>przyłacze elektroenergetyczne</t>
  </si>
  <si>
    <t>272</t>
  </si>
  <si>
    <t>przebudowa i remont drogi</t>
  </si>
  <si>
    <t>Swiemino</t>
  </si>
  <si>
    <t>78/4. 70/20, 76, 65</t>
  </si>
  <si>
    <t>25731/P/17</t>
  </si>
  <si>
    <t>Rozbiórka budynku gospodarczego</t>
  </si>
  <si>
    <t>nr 3</t>
  </si>
  <si>
    <t>452</t>
  </si>
  <si>
    <t>Sieć wodociągowa</t>
  </si>
  <si>
    <t>75, 132/8, 132/9</t>
  </si>
  <si>
    <t>przebudowa dróg powiatowych</t>
  </si>
  <si>
    <t>11/5, 437,131, 167, 168, 176/3, 443, 137/1, 137/2, 137/3, 137/4, 172/5, 172/8, 172/11</t>
  </si>
  <si>
    <t>Miłogoszcz, Dobrzyca, Popowo. Dobre</t>
  </si>
  <si>
    <t>rozbiórka przystanku autobusowego</t>
  </si>
  <si>
    <t>66/1</t>
  </si>
  <si>
    <t>wymiana dachu</t>
  </si>
  <si>
    <t>176/82</t>
  </si>
  <si>
    <t>226/6, 85/5</t>
  </si>
  <si>
    <t>Strzekęcinie</t>
  </si>
  <si>
    <t>przyłacza elektroenergetyczne</t>
  </si>
  <si>
    <t>7, 11/32, 12/4</t>
  </si>
  <si>
    <t>26307/P/17</t>
  </si>
  <si>
    <t>726/5</t>
  </si>
  <si>
    <t>budynku mieszkalno - uługowego na budynek mieszkalny jednorodzinny</t>
  </si>
  <si>
    <t xml:space="preserve">przyłączenie budynku mieszklanego do studzienki kanalizacyjnej </t>
  </si>
  <si>
    <t xml:space="preserve">przebudowa budynku </t>
  </si>
  <si>
    <t>Lubowo</t>
  </si>
  <si>
    <t>92/4</t>
  </si>
  <si>
    <t>domek rekreacyjny wolnostojacy</t>
  </si>
  <si>
    <t>będzinko</t>
  </si>
  <si>
    <t>41/3</t>
  </si>
  <si>
    <t>przyłacze Kanalizacji deszczowej</t>
  </si>
  <si>
    <t>103/10, 103/9. 64</t>
  </si>
  <si>
    <t xml:space="preserve">sieć wodociągowa z przyłaczem </t>
  </si>
  <si>
    <t xml:space="preserve">Karniszewice </t>
  </si>
  <si>
    <t>36/4, 36/2, 150</t>
  </si>
  <si>
    <t>przebudowa dróg</t>
  </si>
  <si>
    <t>33, 61, 64, 65, 78/29, 231/8</t>
  </si>
  <si>
    <t>64/2</t>
  </si>
  <si>
    <t>126/2</t>
  </si>
  <si>
    <t>lokal usługowy na mieszklany</t>
  </si>
  <si>
    <t>39/11</t>
  </si>
  <si>
    <t>26706/P/17</t>
  </si>
  <si>
    <t>rozbiórka boksów  garażowych</t>
  </si>
  <si>
    <t>79/25</t>
  </si>
  <si>
    <t>sieci wodociagowe</t>
  </si>
  <si>
    <t>259, 257/5</t>
  </si>
  <si>
    <t>1/1</t>
  </si>
  <si>
    <t xml:space="preserve">instalacja kaskady pomp ciepła </t>
  </si>
  <si>
    <t>12/4</t>
  </si>
  <si>
    <t>26820/P/17</t>
  </si>
  <si>
    <t xml:space="preserve">Kretomino </t>
  </si>
  <si>
    <t>wiata tymczasowa</t>
  </si>
  <si>
    <t>154</t>
  </si>
  <si>
    <t>sieć energetyczna</t>
  </si>
  <si>
    <t xml:space="preserve">roboty budowlane </t>
  </si>
  <si>
    <t>4/5</t>
  </si>
  <si>
    <t>735, 153/53</t>
  </si>
  <si>
    <t>92/7, 93/4, 93/17</t>
  </si>
  <si>
    <t>Chrustowo</t>
  </si>
  <si>
    <t>przebudowa urządzeń melioracji wodnych</t>
  </si>
  <si>
    <t>440/1-440/45</t>
  </si>
  <si>
    <t>przebudowa sieci elektroenegetycznej</t>
  </si>
  <si>
    <t>Wietrzno, Chocimino, Rekowo</t>
  </si>
  <si>
    <t xml:space="preserve">6/1, 6/3. 6/4, 14/1, 472, 473, obręb nr 214   Wietrzno, działka nr 57/13, obręb nr 200 Chocimino </t>
  </si>
  <si>
    <t>przyłącze kanalizacji sanitarnej i wodociagowe</t>
  </si>
  <si>
    <t>459, 384/5, 383/2</t>
  </si>
  <si>
    <t>27325/P/17</t>
  </si>
  <si>
    <t>42</t>
  </si>
  <si>
    <r>
      <rPr>
        <b/>
        <sz val="11"/>
        <color theme="1"/>
        <rFont val="Calibri"/>
        <family val="2"/>
        <charset val="238"/>
        <scheme val="minor"/>
      </rPr>
      <t xml:space="preserve">Remont </t>
    </r>
    <r>
      <rPr>
        <sz val="11"/>
        <color theme="1"/>
        <rFont val="Calibri"/>
        <family val="2"/>
        <charset val="238"/>
        <scheme val="minor"/>
      </rPr>
      <t xml:space="preserve">budynku zakwaterowania turystycznego i </t>
    </r>
    <r>
      <rPr>
        <b/>
        <sz val="11"/>
        <color theme="1"/>
        <rFont val="Calibri"/>
        <family val="2"/>
        <charset val="238"/>
        <scheme val="minor"/>
      </rPr>
      <t>budynku jednorodzinnego</t>
    </r>
  </si>
  <si>
    <t xml:space="preserve">dwa budynki gospodarcze w ramach zabudowy siedliskowej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</si>
</sst>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&quot;/P/15&quot;"/>
    <numFmt numFmtId="166" formatCode="0&quot;/P/17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1"/>
      <name val="Arial CE"/>
      <charset val="238"/>
    </font>
    <font>
      <b/>
      <sz val="14"/>
      <color theme="1"/>
      <name val="Arial CE"/>
      <charset val="238"/>
    </font>
    <font>
      <sz val="11"/>
      <color theme="1"/>
      <name val="Arial CE"/>
      <charset val="238"/>
    </font>
    <font>
      <b/>
      <sz val="11"/>
      <color theme="1"/>
      <name val="Tahoma"/>
      <family val="2"/>
      <charset val="238"/>
    </font>
    <font>
      <i/>
      <sz val="11"/>
      <color rgb="FF0070C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0FD4D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3">
    <xf numFmtId="0" fontId="0" fillId="0" borderId="0"/>
    <xf numFmtId="0" fontId="5" fillId="3" borderId="0" applyNumberFormat="0" applyBorder="0" applyAlignment="0" applyProtection="0"/>
    <xf numFmtId="0" fontId="7" fillId="4" borderId="0" applyNumberFormat="0" applyBorder="0" applyAlignment="0" applyProtection="0"/>
  </cellStyleXfs>
  <cellXfs count="117">
    <xf numFmtId="0" fontId="0" fillId="0" borderId="0" xfId="0"/>
    <xf numFmtId="0" fontId="0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top"/>
    </xf>
    <xf numFmtId="0" fontId="6" fillId="0" borderId="0" xfId="0" applyNumberFormat="1" applyFont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/>
    </xf>
    <xf numFmtId="0" fontId="5" fillId="3" borderId="0" xfId="1" applyNumberForma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4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NumberFormat="1" applyFont="1" applyAlignment="1">
      <alignment horizontal="center" vertical="center"/>
    </xf>
    <xf numFmtId="0" fontId="5" fillId="3" borderId="0" xfId="1" applyNumberFormat="1" applyFont="1" applyAlignment="1">
      <alignment horizontal="center" vertical="center" wrapText="1"/>
    </xf>
    <xf numFmtId="0" fontId="0" fillId="0" borderId="0" xfId="0" applyNumberFormat="1" applyBorder="1" applyAlignment="1" applyProtection="1">
      <alignment wrapText="1"/>
    </xf>
    <xf numFmtId="0" fontId="0" fillId="0" borderId="0" xfId="0" applyProtection="1"/>
    <xf numFmtId="0" fontId="0" fillId="0" borderId="0" xfId="0" applyNumberFormat="1" applyBorder="1" applyAlignment="1" applyProtection="1"/>
    <xf numFmtId="0" fontId="0" fillId="0" borderId="0" xfId="0" applyNumberFormat="1" applyFont="1" applyAlignment="1" applyProtection="1">
      <alignment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0" xfId="0" applyFill="1" applyAlignment="1">
      <alignment horizontal="center" vertical="center" wrapText="1"/>
    </xf>
    <xf numFmtId="0" fontId="7" fillId="4" borderId="5" xfId="2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0" xfId="0" applyNumberFormat="1" applyFont="1" applyAlignment="1">
      <alignment vertical="center"/>
    </xf>
    <xf numFmtId="0" fontId="0" fillId="0" borderId="0" xfId="0" applyNumberFormat="1" applyFont="1" applyAlignment="1" applyProtection="1">
      <alignment vertical="center" wrapText="1"/>
      <protection locked="0"/>
    </xf>
    <xf numFmtId="14" fontId="9" fillId="0" borderId="0" xfId="0" applyNumberFormat="1" applyFont="1" applyFill="1" applyAlignment="1">
      <alignment horizontal="center" vertical="top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top" wrapText="1"/>
    </xf>
    <xf numFmtId="49" fontId="5" fillId="3" borderId="0" xfId="1" applyNumberFormat="1" applyAlignment="1">
      <alignment horizontal="center" vertical="center" wrapText="1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Fill="1" applyBorder="1" applyAlignment="1">
      <alignment horizontal="left" vertical="center" wrapText="1"/>
    </xf>
    <xf numFmtId="0" fontId="0" fillId="0" borderId="6" xfId="0" applyNumberFormat="1" applyFill="1" applyBorder="1" applyAlignment="1">
      <alignment horizontal="left" vertical="center" wrapText="1"/>
    </xf>
    <xf numFmtId="0" fontId="0" fillId="0" borderId="7" xfId="0" applyNumberForma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0" fillId="0" borderId="8" xfId="0" applyNumberFormat="1" applyFill="1" applyBorder="1" applyAlignment="1">
      <alignment horizontal="center" vertical="center" wrapText="1"/>
    </xf>
    <xf numFmtId="14" fontId="0" fillId="0" borderId="9" xfId="0" applyNumberForma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7" fillId="4" borderId="5" xfId="2" applyFont="1" applyBorder="1" applyAlignment="1" applyProtection="1">
      <alignment horizontal="center" vertical="center" wrapText="1"/>
    </xf>
    <xf numFmtId="14" fontId="14" fillId="5" borderId="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NumberFormat="1" applyFont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7" fillId="0" borderId="0" xfId="0" applyNumberFormat="1" applyFont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top"/>
    </xf>
    <xf numFmtId="0" fontId="19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0" applyNumberFormat="1" applyFont="1" applyFill="1" applyAlignment="1" applyProtection="1">
      <alignment horizontal="center" vertical="center" wrapText="1"/>
      <protection locked="0"/>
    </xf>
    <xf numFmtId="166" fontId="8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NumberFormat="1" applyAlignment="1" applyProtection="1">
      <alignment vertical="center" wrapText="1"/>
      <protection locked="0"/>
    </xf>
    <xf numFmtId="0" fontId="0" fillId="6" borderId="0" xfId="0" applyNumberFormat="1" applyFont="1" applyFill="1" applyAlignment="1" applyProtection="1">
      <alignment horizontal="center" vertical="center" wrapText="1"/>
      <protection locked="0"/>
    </xf>
    <xf numFmtId="0" fontId="17" fillId="6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NumberFormat="1" applyFill="1" applyAlignment="1">
      <alignment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 applyProtection="1">
      <alignment vertical="center" wrapText="1"/>
      <protection locked="0"/>
    </xf>
    <xf numFmtId="0" fontId="0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NumberForma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21" fillId="0" borderId="0" xfId="0" applyNumberFormat="1" applyFont="1" applyAlignment="1" applyProtection="1">
      <alignment horizontal="center" vertical="center" wrapText="1"/>
      <protection locked="0"/>
    </xf>
    <xf numFmtId="165" fontId="22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NumberFormat="1" applyFont="1" applyAlignment="1" applyProtection="1">
      <alignment vertical="center" wrapText="1"/>
      <protection locked="0"/>
    </xf>
    <xf numFmtId="0" fontId="20" fillId="0" borderId="0" xfId="0" applyNumberFormat="1" applyFont="1" applyAlignment="1" applyProtection="1">
      <alignment horizontal="center" vertical="center" wrapText="1"/>
      <protection locked="0"/>
    </xf>
    <xf numFmtId="49" fontId="20" fillId="0" borderId="0" xfId="0" applyNumberFormat="1" applyFont="1" applyAlignment="1" applyProtection="1">
      <alignment horizontal="center" vertical="center" wrapText="1"/>
      <protection locked="0"/>
    </xf>
    <xf numFmtId="14" fontId="20" fillId="0" borderId="0" xfId="0" applyNumberFormat="1" applyFont="1" applyAlignment="1" applyProtection="1">
      <alignment horizontal="center" vertical="center" wrapText="1"/>
      <protection locked="0"/>
    </xf>
    <xf numFmtId="1" fontId="21" fillId="0" borderId="0" xfId="0" applyNumberFormat="1" applyFont="1" applyAlignment="1">
      <alignment horizontal="center" vertical="center" wrapText="1"/>
    </xf>
    <xf numFmtId="1" fontId="2" fillId="6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4" fillId="6" borderId="0" xfId="0" applyNumberFormat="1" applyFont="1" applyFill="1" applyAlignment="1">
      <alignment horizontal="center" vertical="center" wrapText="1"/>
    </xf>
    <xf numFmtId="14" fontId="0" fillId="6" borderId="0" xfId="0" applyNumberFormat="1" applyFont="1" applyFill="1" applyAlignment="1" applyProtection="1">
      <alignment horizontal="center" vertical="center" wrapText="1"/>
      <protection locked="0"/>
    </xf>
    <xf numFmtId="17" fontId="0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>
      <alignment horizontal="center" vertical="center" wrapText="1"/>
    </xf>
    <xf numFmtId="14" fontId="0" fillId="0" borderId="0" xfId="0" applyNumberFormat="1" applyFont="1" applyFill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justify" vertical="center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49" fontId="0" fillId="0" borderId="1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Fill="1" applyAlignment="1" applyProtection="1">
      <alignment horizontal="center" vertical="center" wrapText="1"/>
      <protection locked="0"/>
    </xf>
    <xf numFmtId="0" fontId="25" fillId="0" borderId="0" xfId="0" applyFont="1" applyFill="1" applyAlignment="1">
      <alignment horizontal="justify" vertical="center"/>
    </xf>
    <xf numFmtId="0" fontId="0" fillId="7" borderId="0" xfId="0" applyNumberFormat="1" applyFont="1" applyFill="1" applyAlignment="1" applyProtection="1">
      <alignment horizontal="center" vertical="center" wrapText="1"/>
      <protection locked="0"/>
    </xf>
    <xf numFmtId="0" fontId="4" fillId="7" borderId="0" xfId="0" applyNumberFormat="1" applyFont="1" applyFill="1" applyAlignment="1">
      <alignment horizontal="center" vertical="center" wrapText="1"/>
    </xf>
    <xf numFmtId="14" fontId="0" fillId="7" borderId="0" xfId="0" applyNumberFormat="1" applyFont="1" applyFill="1" applyAlignment="1" applyProtection="1">
      <alignment horizontal="center" vertical="center" wrapText="1"/>
      <protection locked="0"/>
    </xf>
    <xf numFmtId="1" fontId="2" fillId="7" borderId="0" xfId="0" applyNumberFormat="1" applyFont="1" applyFill="1" applyAlignment="1">
      <alignment horizontal="center" vertical="center" wrapText="1"/>
    </xf>
    <xf numFmtId="0" fontId="17" fillId="7" borderId="0" xfId="0" applyNumberFormat="1" applyFont="1" applyFill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justify" vertical="center"/>
    </xf>
    <xf numFmtId="0" fontId="4" fillId="0" borderId="0" xfId="0" applyNumberFormat="1" applyFont="1" applyFill="1" applyAlignment="1" applyProtection="1">
      <alignment horizontal="center" vertical="center" wrapText="1"/>
      <protection locked="0"/>
    </xf>
    <xf numFmtId="0" fontId="23" fillId="6" borderId="0" xfId="0" applyNumberFormat="1" applyFont="1" applyFill="1" applyAlignment="1" applyProtection="1">
      <alignment horizontal="center" vertical="center" wrapText="1"/>
      <protection locked="0"/>
    </xf>
    <xf numFmtId="0" fontId="8" fillId="0" borderId="0" xfId="0" applyNumberFormat="1" applyFont="1" applyFill="1" applyAlignment="1">
      <alignment horizontal="center" vertical="center" wrapText="1"/>
    </xf>
    <xf numFmtId="14" fontId="23" fillId="0" borderId="0" xfId="0" applyNumberFormat="1" applyFont="1" applyFill="1" applyAlignment="1" applyProtection="1">
      <alignment horizontal="center" vertical="center" wrapText="1"/>
      <protection locked="0"/>
    </xf>
    <xf numFmtId="0" fontId="23" fillId="0" borderId="0" xfId="0" applyNumberFormat="1" applyFont="1" applyFill="1" applyAlignment="1" applyProtection="1">
      <alignment horizontal="center" vertical="center" wrapText="1"/>
      <protection locked="0"/>
    </xf>
    <xf numFmtId="1" fontId="26" fillId="0" borderId="0" xfId="0" applyNumberFormat="1" applyFont="1" applyFill="1" applyAlignment="1">
      <alignment horizontal="center" vertical="center" wrapText="1"/>
    </xf>
    <xf numFmtId="0" fontId="23" fillId="0" borderId="0" xfId="0" applyNumberFormat="1" applyFont="1" applyFill="1" applyAlignment="1">
      <alignment wrapText="1"/>
    </xf>
    <xf numFmtId="0" fontId="4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</cellXfs>
  <cellStyles count="3">
    <cellStyle name="Akcent 1" xfId="2" builtinId="29"/>
    <cellStyle name="Dobry" xfId="1" builtinId="26"/>
    <cellStyle name="Normalny" xfId="0" builtinId="0"/>
  </cellStyles>
  <dxfs count="256"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/>
        <bottom/>
      </border>
    </dxf>
    <dxf>
      <font>
        <b val="0"/>
        <i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4659260841701"/>
        </left>
        <right/>
        <top style="thin">
          <color theme="4" tint="-0.24994659260841701"/>
        </top>
        <bottom style="thin">
          <color theme="4" tint="-0.24994659260841701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/>
        <bottom/>
      </border>
    </dxf>
    <dxf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4" tint="-0.24994659260841701"/>
        </right>
        <top/>
        <bottom/>
      </border>
    </dxf>
    <dxf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/>
        <bottom/>
      </border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4659260841701"/>
        </left>
        <right/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4" tint="-0.24994659260841701"/>
        </left>
        <right/>
        <top style="thin">
          <color theme="4" tint="-0.24994659260841701"/>
        </top>
        <bottom style="thin">
          <color theme="4" tint="-0.24994659260841701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4" tint="-0.24994659260841701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ont>
        <b/>
      </font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0"/>
        </patternFill>
      </fill>
    </dxf>
    <dxf>
      <font>
        <b/>
        <i val="0"/>
        <color rgb="FF9C0006"/>
      </font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" formatCode="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yyyy/mm/dd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1" indent="0" justifyLastLine="0" shrinkToFit="0" readingOrder="0"/>
      <protection locked="0" hidden="0"/>
    </dxf>
    <dxf>
      <numFmt numFmtId="19" formatCode="yyyy/mm/dd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&quot;/P/15&quot;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70C0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00000"/>
      </font>
      <fill>
        <patternFill>
          <fgColor auto="1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7" tint="0.59996337778862885"/>
        </patternFill>
      </fill>
    </dxf>
  </dxfs>
  <tableStyles count="1" defaultTableStyle="TableStyleMedium2" defaultPivotStyle="PivotStyleLight16">
    <tableStyle name="Styl tabeli 1" pivot="0" count="0"/>
  </tableStyles>
  <colors>
    <mruColors>
      <color rgb="FFF0FD4D"/>
      <color rgb="FFFA0000"/>
      <color rgb="FFFF00FF"/>
      <color rgb="FFFF9999"/>
      <color rgb="FFFFCCCC"/>
      <color rgb="FFB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zgłoszenia" displayName="zgłoszenia" ref="A3:O1241" headerRowDxfId="53" dataDxfId="52">
  <autoFilter ref="A3:O1241"/>
  <tableColumns count="15">
    <tableColumn id="1" name="Lp." totalsRowLabel="Suma" dataDxfId="51">
      <calculatedColumnFormula>IF(zgłoszenia[[#This Row],[Nr kance- laryjny]]&gt;0,_xlfn.AGGREGATE(3,3,$B$4:B4),"--")</calculatedColumnFormula>
    </tableColumn>
    <tableColumn id="2" name="ID" dataDxfId="50"/>
    <tableColumn id="3" name="Nr kance- laryjny" dataDxfId="49"/>
    <tableColumn id="4" name="Data wpływu wniosku" dataDxfId="48"/>
    <tableColumn id="7" name="Któtki opis sprawy_x000a_określenie obiektu / robót" dataDxfId="47"/>
    <tableColumn id="8" name="Rodzaj zgłoszenia" dataDxfId="46"/>
    <tableColumn id="9" name="Gmina" dataDxfId="45"/>
    <tableColumn id="10" name="Obręb miejsca zamierzenia" dataDxfId="44"/>
    <tableColumn id="11" name="Nr działki geodez. " dataDxfId="43"/>
    <tableColumn id="12" name="BOŚ Nr_x000a_z eDOK" dataDxfId="42"/>
    <tableColumn id="13" name="BOŚ Znak sprawy" dataDxfId="41">
      <calculatedColumnFormula>IF(zgłoszenia[[#This Row],[ID]]&gt;0,IF(zgłoszenia[[#This Row],[BOŚ Nr
z eDOK]]&gt;0,CONCATENATE("BOŚ.",zgłoszenia[[#This Row],[JRWA]],".",zgłoszenia[[#This Row],[BOŚ Nr
z eDOK]],".",D$1,".",zgłoszenia[[#This Row],[ID]]),"brak rejestreacji eDOK"),"")</calculatedColumnFormula>
    </tableColumn>
    <tableColumn id="14" name="Data zakończenia sprawy" dataDxfId="40"/>
    <tableColumn id="15" name="Sposób zakończenia" dataDxfId="39"/>
    <tableColumn id="16" name="czas rozpatrywania" dataDxfId="38">
      <calculatedColumnFormula>IF(zgłoszenia[[#This Row],[ID]]&gt;0,IF(zgłoszenia[[#This Row],[Data zakończenia sprawy]]=0,TODAY()-D4,zgłoszenia[[#This Row],[Data zakończenia sprawy]]-zgłoszenia[[#This Row],[Data wpływu wniosku]]),"")</calculatedColumnFormula>
    </tableColumn>
    <tableColumn id="21" name="JRWA" dataDxfId="37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6" name="Tabela6" displayName="Tabela6" ref="A3:I802" headerRowDxfId="33" dataDxfId="31" headerRowBorderDxfId="32" tableBorderDxfId="30">
  <tableColumns count="9">
    <tableColumn id="1" name=" Lp i ID_x000a_nr kanc." totalsRowLabel="Suma" dataDxfId="29" totalsRowDxfId="28">
      <calculatedColumnFormula>IF(zgłoszenia[[#This Row],[ID]]&gt;0,zgłoszenia[[#This Row],[Lp.]]&amp;" "&amp;zgłoszenia[[#This Row],[ID]]&amp;"
"&amp;zgłoszenia[[#This Row],[Nr kance- laryjny]]&amp;"/P/15","---")</calculatedColumnFormula>
    </tableColumn>
    <tableColumn id="2" name="Sprawa (krótka treść) określenie obiektu /_x000a_robót oraz miejse zamierzenia" dataDxfId="27" totalsRowDxfId="26">
      <calculatedColumnFormula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calculatedColumnFormula>
    </tableColumn>
    <tableColumn id="3" name="Rodzaj zgłoszenia" dataDxfId="25" totalsRowDxfId="24">
      <calculatedColumnFormula>IF(zgłoszenia[[#This Row],[Rodzaj zgłoszenia]]&gt;0,zgłoszenia[[#This Row],[Rodzaj zgłoszenia]]," ")</calculatedColumnFormula>
    </tableColumn>
    <tableColumn id="4" name="Imię i nazwisko inwestora _x000a_oraz adres inwestora" dataDxfId="23" totalsRowDxfId="22">
      <calculatedColumnFormula>IF(#REF!&gt;0,#REF!&amp;";
"&amp;#REF!," ")</calculatedColumnFormula>
    </tableColumn>
    <tableColumn id="5" name="Znak sprawy_x000a_i czas załatwiania" dataDxfId="21" totalsRowDxfId="20">
      <calculatedColumnFormula>IF(zgłoszenia[BOŚ Znak sprawy]&gt;0,zgłoszenia[BOŚ Znak sprawy]&amp;"
( "&amp;zgłoszenia[czas rozpatrywania]&amp;" "&amp;"dni )"," ")</calculatedColumnFormula>
    </tableColumn>
    <tableColumn id="6" name="Data wpływu_x000a_i wszczęcia sprawy" dataDxfId="19" totalsRowDxfId="18">
      <calculatedColumnFormula>IF(zgłoszenia[[#This Row],[Data wpływu wniosku]]&gt;0,zgłoszenia[[#This Row],[Data wpływu wniosku]]," ")</calculatedColumnFormula>
    </tableColumn>
    <tableColumn id="7" name="Data zakończenia" dataDxfId="17" totalsRowDxfId="16">
      <calculatedColumnFormula>IF(zgłoszenia[[#This Row],[Data zakończenia sprawy]]&gt;0,zgłoszenia[[#This Row],[Data zakończenia sprawy]]," ")</calculatedColumnFormula>
    </tableColumn>
    <tableColumn id="8" name="Uwagi_x000a_(sposób zakończenia)" dataDxfId="15" totalsRowDxfId="14">
      <calculatedColumnFormula>IF(zgłoszenia[[#This Row],[Sposób zakończenia]]&gt;0,zgłoszenia[[#This Row],[Sposób zakończenia]]," ")</calculatedColumnFormula>
    </tableColumn>
    <tableColumn id="9" name="Data usunięcia obiektu tymczasowego" totalsRowFunction="count" dataDxfId="13" totalsRowDxfId="12">
      <calculatedColumnFormula>IF(#REF!&gt;0,#REF!,"---")</calculatedColumnFormula>
    </tableColumn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2" name="rodzaj_zgł3" displayName="rodzaj_zgł3" ref="B6:B14" totalsRowShown="0" headerRowDxfId="11" dataDxfId="10" tableBorderDxfId="9">
  <autoFilter ref="B6:B14"/>
  <tableColumns count="1">
    <tableColumn id="1" name="zgłoszenie dotyczy" dataDxfId="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gminy6" displayName="gminy6" ref="C6:C14" totalsRowShown="0" headerRowDxfId="7" dataDxfId="6" tableBorderDxfId="5">
  <autoFilter ref="C6:C14"/>
  <tableColumns count="1">
    <tableColumn id="1" name="gminy" dataDxf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sposób_zak8" displayName="sposób_zak8" ref="D6:D13" totalsRowShown="0" headerRowDxfId="3" dataDxfId="2" tableBorderDxfId="1">
  <autoFilter ref="D6:D13"/>
  <tableColumns count="1">
    <tableColumn id="1" name="sposób zakończeni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00B050"/>
    <pageSetUpPr fitToPage="1"/>
  </sheetPr>
  <dimension ref="A1:AL1443"/>
  <sheetViews>
    <sheetView showGridLines="0" tabSelected="1" zoomScale="70" zoomScaleNormal="70" zoomScalePageLayoutView="60" workbookViewId="0">
      <selection activeCell="AC5" sqref="AC5"/>
    </sheetView>
  </sheetViews>
  <sheetFormatPr defaultColWidth="9.140625" defaultRowHeight="15" x14ac:dyDescent="0.25"/>
  <cols>
    <col min="1" max="1" width="7.140625" style="2" customWidth="1"/>
    <col min="2" max="2" width="5.5703125" style="2" customWidth="1"/>
    <col min="3" max="3" width="12.140625" style="1" customWidth="1"/>
    <col min="4" max="4" width="11.5703125" style="2" customWidth="1"/>
    <col min="5" max="5" width="24.85546875" style="2" customWidth="1"/>
    <col min="6" max="6" width="25.42578125" style="2" customWidth="1"/>
    <col min="7" max="7" width="12.85546875" style="2" customWidth="1"/>
    <col min="8" max="8" width="14.85546875" style="2" customWidth="1"/>
    <col min="9" max="9" width="19.140625" style="37" customWidth="1"/>
    <col min="10" max="10" width="9.28515625" style="2" customWidth="1"/>
    <col min="11" max="11" width="27.140625" style="2" customWidth="1"/>
    <col min="12" max="12" width="12.5703125" style="2" customWidth="1"/>
    <col min="13" max="13" width="18.85546875" style="2" customWidth="1"/>
    <col min="14" max="14" width="11.7109375" style="2" customWidth="1"/>
    <col min="15" max="15" width="7.7109375" style="2" hidden="1" customWidth="1"/>
    <col min="16" max="16384" width="9.140625" style="2"/>
  </cols>
  <sheetData>
    <row r="1" spans="1:15" s="6" customFormat="1" ht="22.5" customHeight="1" x14ac:dyDescent="0.25">
      <c r="C1" s="15"/>
      <c r="D1" s="4">
        <v>2017</v>
      </c>
      <c r="E1" s="30"/>
      <c r="I1" s="33"/>
    </row>
    <row r="2" spans="1:15" s="8" customFormat="1" ht="20.25" customHeight="1" x14ac:dyDescent="0.25">
      <c r="D2" s="67" t="s">
        <v>63</v>
      </c>
      <c r="E2" s="114"/>
      <c r="F2" s="114"/>
      <c r="G2" s="114"/>
      <c r="H2" s="114"/>
      <c r="I2" s="34"/>
      <c r="J2" s="7" t="s">
        <v>0</v>
      </c>
      <c r="K2" s="9">
        <f ca="1">TODAY()</f>
        <v>43683</v>
      </c>
      <c r="L2" s="7"/>
      <c r="M2" s="32"/>
    </row>
    <row r="3" spans="1:15" s="3" customFormat="1" ht="45" x14ac:dyDescent="0.25">
      <c r="A3" s="10" t="s">
        <v>1</v>
      </c>
      <c r="B3" s="10" t="s">
        <v>2</v>
      </c>
      <c r="C3" s="16" t="s">
        <v>3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35" t="s">
        <v>8</v>
      </c>
      <c r="J3" s="10" t="s">
        <v>53</v>
      </c>
      <c r="K3" s="10" t="s">
        <v>54</v>
      </c>
      <c r="L3" s="10" t="s">
        <v>9</v>
      </c>
      <c r="M3" s="10" t="s">
        <v>10</v>
      </c>
      <c r="N3" s="10" t="s">
        <v>14</v>
      </c>
      <c r="O3" s="10" t="s">
        <v>55</v>
      </c>
    </row>
    <row r="4" spans="1:15" s="3" customFormat="1" ht="45" x14ac:dyDescent="0.25">
      <c r="A4" s="62">
        <f>IF(zgłoszenia[[#This Row],[ID]]&gt;0,1,"--")</f>
        <v>1</v>
      </c>
      <c r="B4" s="14" t="s">
        <v>11</v>
      </c>
      <c r="C4" s="70">
        <v>79</v>
      </c>
      <c r="D4" s="12">
        <v>42737</v>
      </c>
      <c r="E4" s="31" t="s">
        <v>64</v>
      </c>
      <c r="F4" s="13" t="s">
        <v>25</v>
      </c>
      <c r="G4" s="13" t="s">
        <v>24</v>
      </c>
      <c r="H4" s="13" t="s">
        <v>65</v>
      </c>
      <c r="I4" s="36" t="s">
        <v>66</v>
      </c>
      <c r="J4" s="13">
        <v>11</v>
      </c>
      <c r="K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BOŚ.6743.11.2017.AA</v>
      </c>
      <c r="L4" s="12">
        <v>42746</v>
      </c>
      <c r="M4" s="13" t="s">
        <v>19</v>
      </c>
      <c r="N4" s="11">
        <f ca="1">IF(zgłoszenia[[#This Row],[ID]]&gt;0,IF(zgłoszenia[[#This Row],[Data zakończenia sprawy]]=0,TODAY()-D4,zgłoszenia[[#This Row],[Data zakończenia sprawy]]-zgłoszenia[[#This Row],[Data wpływu wniosku]]),"")</f>
        <v>9</v>
      </c>
      <c r="O4" s="65">
        <f>IF($F4=dane!$B$8,6743+3,(IF($F4=dane!$B$9,6743+4,(IF($F4=dane!$B$10,6743+5,6743)))))</f>
        <v>6743</v>
      </c>
    </row>
    <row r="5" spans="1:15" s="3" customFormat="1" ht="45" x14ac:dyDescent="0.25">
      <c r="A5" s="62">
        <f>IF(zgłoszenia[[#This Row],[ID]]&gt;0,A4+1,"--")</f>
        <v>2</v>
      </c>
      <c r="B5" s="14" t="s">
        <v>11</v>
      </c>
      <c r="C5" s="70" t="s">
        <v>67</v>
      </c>
      <c r="D5" s="12">
        <v>42737</v>
      </c>
      <c r="E5" s="31" t="s">
        <v>68</v>
      </c>
      <c r="F5" s="13" t="s">
        <v>25</v>
      </c>
      <c r="G5" s="13" t="s">
        <v>24</v>
      </c>
      <c r="H5" s="13" t="s">
        <v>65</v>
      </c>
      <c r="I5" s="36" t="s">
        <v>66</v>
      </c>
      <c r="J5" s="13">
        <v>10</v>
      </c>
      <c r="K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BOŚ.6743.10.2017.AA</v>
      </c>
      <c r="L5" s="12">
        <v>42746</v>
      </c>
      <c r="M5" s="13" t="s">
        <v>19</v>
      </c>
      <c r="N5" s="11">
        <f ca="1">IF(zgłoszenia[[#This Row],[ID]]&gt;0,IF(zgłoszenia[[#This Row],[Data zakończenia sprawy]]=0,TODAY()-D5,zgłoszenia[[#This Row],[Data zakończenia sprawy]]-zgłoszenia[[#This Row],[Data wpływu wniosku]]),"")</f>
        <v>9</v>
      </c>
      <c r="O5" s="65">
        <f>IF($F5=dane!$B$8,6743+3,(IF($F5=dane!$B$9,6743+4,(IF($F5=dane!$B$10,6743+5,6743)))))</f>
        <v>6743</v>
      </c>
    </row>
    <row r="6" spans="1:15" s="3" customFormat="1" ht="45" x14ac:dyDescent="0.25">
      <c r="A6" s="62">
        <f>IF(zgłoszenia[[#This Row],[ID]]&gt;0,A5+1,"--")</f>
        <v>3</v>
      </c>
      <c r="B6" s="14" t="s">
        <v>38</v>
      </c>
      <c r="C6" s="70">
        <v>280</v>
      </c>
      <c r="D6" s="12">
        <v>42739</v>
      </c>
      <c r="E6" s="31" t="s">
        <v>69</v>
      </c>
      <c r="F6" s="13" t="s">
        <v>17</v>
      </c>
      <c r="G6" s="13" t="s">
        <v>18</v>
      </c>
      <c r="H6" s="13" t="s">
        <v>70</v>
      </c>
      <c r="I6" s="36" t="s">
        <v>71</v>
      </c>
      <c r="J6" s="13">
        <v>12</v>
      </c>
      <c r="K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BOŚ.6743.12.2017.IN</v>
      </c>
      <c r="L6" s="12">
        <v>42759</v>
      </c>
      <c r="M6" s="13" t="s">
        <v>19</v>
      </c>
      <c r="N6" s="11">
        <f ca="1">IF(zgłoszenia[[#This Row],[ID]]&gt;0,IF(zgłoszenia[[#This Row],[Data zakończenia sprawy]]=0,TODAY()-D6,zgłoszenia[[#This Row],[Data zakończenia sprawy]]-zgłoszenia[[#This Row],[Data wpływu wniosku]]),"")</f>
        <v>20</v>
      </c>
      <c r="O6" s="65">
        <f>IF($F6=dane!$B$8,6743+3,(IF($F6=dane!$B$9,6743+4,(IF($F6=dane!$B$10,6743+5,6743)))))</f>
        <v>6743</v>
      </c>
    </row>
    <row r="7" spans="1:15" ht="60" x14ac:dyDescent="0.25">
      <c r="A7" s="62">
        <f>IF(zgłoszenia[[#This Row],[ID]]&gt;0,A6+1,"--")</f>
        <v>4</v>
      </c>
      <c r="B7" s="14" t="s">
        <v>61</v>
      </c>
      <c r="C7" s="70">
        <v>288</v>
      </c>
      <c r="D7" s="12">
        <v>42739</v>
      </c>
      <c r="E7" s="31" t="s">
        <v>72</v>
      </c>
      <c r="F7" s="13" t="s">
        <v>25</v>
      </c>
      <c r="G7" s="13" t="s">
        <v>24</v>
      </c>
      <c r="H7" s="13" t="s">
        <v>73</v>
      </c>
      <c r="I7" s="36" t="s">
        <v>74</v>
      </c>
      <c r="J7" s="13">
        <v>27</v>
      </c>
      <c r="K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BOŚ.6743.27.2017.WK</v>
      </c>
      <c r="L7" s="12">
        <v>42781</v>
      </c>
      <c r="M7" s="13" t="s">
        <v>22</v>
      </c>
      <c r="N7" s="11">
        <f ca="1">IF(zgłoszenia[[#This Row],[ID]]&gt;0,IF(zgłoszenia[[#This Row],[Data zakończenia sprawy]]=0,TODAY()-D7,zgłoszenia[[#This Row],[Data zakończenia sprawy]]-zgłoszenia[[#This Row],[Data wpływu wniosku]]),"")</f>
        <v>42</v>
      </c>
      <c r="O7" s="65">
        <f>IF($F7=dane!$B$8,6743+3,(IF($F7=dane!$B$9,6743+4,(IF($F7=dane!$B$10,6743+5,6743)))))</f>
        <v>6743</v>
      </c>
    </row>
    <row r="8" spans="1:15" ht="45" x14ac:dyDescent="0.25">
      <c r="A8" s="62">
        <f>IF(zgłoszenia[[#This Row],[ID]]&gt;0,A7+1,"--")</f>
        <v>5</v>
      </c>
      <c r="B8" s="14" t="s">
        <v>38</v>
      </c>
      <c r="C8" s="70" t="s">
        <v>75</v>
      </c>
      <c r="D8" s="12">
        <v>42739</v>
      </c>
      <c r="E8" s="31" t="s">
        <v>76</v>
      </c>
      <c r="F8" s="13" t="s">
        <v>58</v>
      </c>
      <c r="G8" s="13" t="s">
        <v>18</v>
      </c>
      <c r="H8" s="13" t="s">
        <v>77</v>
      </c>
      <c r="I8" s="36" t="s">
        <v>78</v>
      </c>
      <c r="J8" s="13">
        <v>2</v>
      </c>
      <c r="K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BOŚ.6746.2.2017.IN</v>
      </c>
      <c r="L8" s="12">
        <v>42758</v>
      </c>
      <c r="M8" s="13" t="s">
        <v>19</v>
      </c>
      <c r="N8" s="11">
        <f ca="1">IF(zgłoszenia[[#This Row],[ID]]&gt;0,IF(zgłoszenia[[#This Row],[Data zakończenia sprawy]]=0,TODAY()-D8,zgłoszenia[[#This Row],[Data zakończenia sprawy]]-zgłoszenia[[#This Row],[Data wpływu wniosku]]),"")</f>
        <v>19</v>
      </c>
      <c r="O8" s="65">
        <f>IF($F8=dane!$B$8,6743+3,(IF($F8=dane!$B$9,6743+4,(IF($F8=dane!$B$10,6743+5,6743)))))</f>
        <v>6746</v>
      </c>
    </row>
    <row r="9" spans="1:15" ht="45" x14ac:dyDescent="0.25">
      <c r="A9" s="62">
        <f>IF(zgłoszenia[[#This Row],[ID]]&gt;0,A8+1,"--")</f>
        <v>6</v>
      </c>
      <c r="B9" s="14" t="s">
        <v>59</v>
      </c>
      <c r="C9" s="70" t="s">
        <v>79</v>
      </c>
      <c r="D9" s="12">
        <v>42739</v>
      </c>
      <c r="E9" s="31" t="s">
        <v>80</v>
      </c>
      <c r="F9" s="13" t="s">
        <v>17</v>
      </c>
      <c r="G9" s="13" t="s">
        <v>24</v>
      </c>
      <c r="H9" s="13" t="s">
        <v>81</v>
      </c>
      <c r="I9" s="36" t="s">
        <v>82</v>
      </c>
      <c r="J9" s="13">
        <v>15</v>
      </c>
      <c r="K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BOŚ.6743.15.2017.SR</v>
      </c>
      <c r="L9" s="12">
        <v>42745</v>
      </c>
      <c r="M9" s="13" t="s">
        <v>19</v>
      </c>
      <c r="N9" s="11">
        <f ca="1">IF(zgłoszenia[[#This Row],[ID]]&gt;0,IF(zgłoszenia[[#This Row],[Data zakończenia sprawy]]=0,TODAY()-D9,zgłoszenia[[#This Row],[Data zakończenia sprawy]]-zgłoszenia[[#This Row],[Data wpływu wniosku]]),"")</f>
        <v>6</v>
      </c>
      <c r="O9" s="65">
        <f>IF($F9=dane!$B$8,6743+3,(IF($F9=dane!$B$9,6743+4,(IF($F9=dane!$B$10,6743+5,6743)))))</f>
        <v>6743</v>
      </c>
    </row>
    <row r="10" spans="1:15" ht="45" x14ac:dyDescent="0.25">
      <c r="A10" s="62">
        <f>IF(zgłoszenia[[#This Row],[ID]]&gt;0,A9+1,"--")</f>
        <v>7</v>
      </c>
      <c r="B10" s="14" t="s">
        <v>11</v>
      </c>
      <c r="C10" s="70">
        <v>330</v>
      </c>
      <c r="D10" s="12">
        <v>42739</v>
      </c>
      <c r="E10" s="31" t="s">
        <v>83</v>
      </c>
      <c r="F10" s="13" t="s">
        <v>57</v>
      </c>
      <c r="G10" s="13" t="s">
        <v>24</v>
      </c>
      <c r="H10" s="13" t="s">
        <v>84</v>
      </c>
      <c r="I10" s="36" t="s">
        <v>85</v>
      </c>
      <c r="J10" s="13">
        <v>3</v>
      </c>
      <c r="K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BOŚ.6748.3.2017.AA</v>
      </c>
      <c r="L10" s="12">
        <v>42746</v>
      </c>
      <c r="M10" s="13" t="s">
        <v>19</v>
      </c>
      <c r="N10" s="11">
        <f ca="1">IF(zgłoszenia[[#This Row],[ID]]&gt;0,IF(zgłoszenia[[#This Row],[Data zakończenia sprawy]]=0,TODAY()-D10,zgłoszenia[[#This Row],[Data zakończenia sprawy]]-zgłoszenia[[#This Row],[Data wpływu wniosku]]),"")</f>
        <v>7</v>
      </c>
      <c r="O10" s="65">
        <f>IF($F10=dane!$B$8,6743+3,(IF($F10=dane!$B$9,6743+4,(IF($F10=dane!$B$10,6743+5,6743)))))</f>
        <v>6748</v>
      </c>
    </row>
    <row r="11" spans="1:15" ht="30" x14ac:dyDescent="0.25">
      <c r="A11" s="62">
        <f>IF(zgłoszenia[[#This Row],[ID]]&gt;0,A10+1,"--")</f>
        <v>8</v>
      </c>
      <c r="B11" s="14" t="s">
        <v>61</v>
      </c>
      <c r="C11" s="70">
        <v>323</v>
      </c>
      <c r="D11" s="12">
        <v>42739</v>
      </c>
      <c r="E11" s="31" t="s">
        <v>86</v>
      </c>
      <c r="F11" s="13" t="s">
        <v>17</v>
      </c>
      <c r="G11" s="13" t="s">
        <v>29</v>
      </c>
      <c r="H11" s="13" t="s">
        <v>87</v>
      </c>
      <c r="I11" s="36" t="s">
        <v>88</v>
      </c>
      <c r="J11" s="13">
        <v>13</v>
      </c>
      <c r="K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BOŚ.6743.13.2017.WK</v>
      </c>
      <c r="L11" s="12">
        <v>42745</v>
      </c>
      <c r="M11" s="13" t="s">
        <v>62</v>
      </c>
      <c r="N11" s="11">
        <f ca="1">IF(zgłoszenia[[#This Row],[ID]]&gt;0,IF(zgłoszenia[[#This Row],[Data zakończenia sprawy]]=0,TODAY()-D11,zgłoszenia[[#This Row],[Data zakończenia sprawy]]-zgłoszenia[[#This Row],[Data wpływu wniosku]]),"")</f>
        <v>6</v>
      </c>
      <c r="O11" s="65">
        <f>IF($F11=dane!$B$8,6743+3,(IF($F11=dane!$B$9,6743+4,(IF($F11=dane!$B$10,6743+5,6743)))))</f>
        <v>6743</v>
      </c>
    </row>
    <row r="12" spans="1:15" ht="45" x14ac:dyDescent="0.25">
      <c r="A12" s="62">
        <f>IF(zgłoszenia[[#This Row],[ID]]&gt;0,A11+1,"--")</f>
        <v>9</v>
      </c>
      <c r="B12" s="14" t="s">
        <v>61</v>
      </c>
      <c r="C12" s="70">
        <v>315</v>
      </c>
      <c r="D12" s="12">
        <v>42739</v>
      </c>
      <c r="E12" s="31" t="s">
        <v>83</v>
      </c>
      <c r="F12" s="13" t="s">
        <v>17</v>
      </c>
      <c r="G12" s="13" t="s">
        <v>26</v>
      </c>
      <c r="H12" s="13" t="s">
        <v>26</v>
      </c>
      <c r="I12" s="36" t="s">
        <v>89</v>
      </c>
      <c r="J12" s="13">
        <v>14</v>
      </c>
      <c r="K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BOŚ.6743.14.2017.WK</v>
      </c>
      <c r="L12" s="12">
        <v>42749</v>
      </c>
      <c r="M12" s="13" t="s">
        <v>19</v>
      </c>
      <c r="N12" s="11">
        <f ca="1">IF(zgłoszenia[[#This Row],[ID]]&gt;0,IF(zgłoszenia[[#This Row],[Data zakończenia sprawy]]=0,TODAY()-D12,zgłoszenia[[#This Row],[Data zakończenia sprawy]]-zgłoszenia[[#This Row],[Data wpływu wniosku]]),"")</f>
        <v>10</v>
      </c>
      <c r="O12" s="65">
        <f>IF($F12=dane!$B$8,6743+3,(IF($F12=dane!$B$9,6743+4,(IF($F12=dane!$B$10,6743+5,6743)))))</f>
        <v>6743</v>
      </c>
    </row>
    <row r="13" spans="1:15" ht="60" x14ac:dyDescent="0.25">
      <c r="A13" s="62">
        <f>IF(zgłoszenia[[#This Row],[ID]]&gt;0,A12+1,"--")</f>
        <v>10</v>
      </c>
      <c r="B13" s="14" t="s">
        <v>38</v>
      </c>
      <c r="C13" s="70" t="s">
        <v>90</v>
      </c>
      <c r="D13" s="12">
        <v>42740</v>
      </c>
      <c r="E13" s="31" t="s">
        <v>91</v>
      </c>
      <c r="F13" s="13" t="s">
        <v>17</v>
      </c>
      <c r="G13" s="13" t="s">
        <v>18</v>
      </c>
      <c r="H13" s="13" t="s">
        <v>92</v>
      </c>
      <c r="I13" s="36" t="s">
        <v>93</v>
      </c>
      <c r="J13" s="13">
        <v>16</v>
      </c>
      <c r="K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BOŚ.6743.16.2017.IN</v>
      </c>
      <c r="L13" s="12">
        <v>42760</v>
      </c>
      <c r="M13" s="13" t="s">
        <v>19</v>
      </c>
      <c r="N13" s="11">
        <f ca="1">IF(zgłoszenia[[#This Row],[ID]]&gt;0,IF(zgłoszenia[[#This Row],[Data zakończenia sprawy]]=0,TODAY()-D13,zgłoszenia[[#This Row],[Data zakończenia sprawy]]-zgłoszenia[[#This Row],[Data wpływu wniosku]]),"")</f>
        <v>20</v>
      </c>
      <c r="O13" s="65">
        <f>IF($F13=dane!$B$8,6743+3,(IF($F13=dane!$B$9,6743+4,(IF($F13=dane!$B$10,6743+5,6743)))))</f>
        <v>6743</v>
      </c>
    </row>
    <row r="14" spans="1:15" ht="45" x14ac:dyDescent="0.25">
      <c r="A14" s="62">
        <f>IF(zgłoszenia[[#This Row],[ID]]&gt;0,A13+1,"--")</f>
        <v>11</v>
      </c>
      <c r="B14" s="14" t="s">
        <v>38</v>
      </c>
      <c r="C14" s="70" t="s">
        <v>94</v>
      </c>
      <c r="D14" s="12">
        <v>42740</v>
      </c>
      <c r="E14" s="31" t="s">
        <v>95</v>
      </c>
      <c r="F14" s="13" t="s">
        <v>17</v>
      </c>
      <c r="G14" s="13" t="s">
        <v>18</v>
      </c>
      <c r="H14" s="13" t="s">
        <v>96</v>
      </c>
      <c r="I14" s="36" t="s">
        <v>97</v>
      </c>
      <c r="J14" s="13">
        <v>17</v>
      </c>
      <c r="K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BOŚ.6743.17.2017.IN</v>
      </c>
      <c r="L14" s="12">
        <v>42768</v>
      </c>
      <c r="M14" s="13" t="s">
        <v>31</v>
      </c>
      <c r="N14" s="11">
        <f ca="1">IF(zgłoszenia[[#This Row],[ID]]&gt;0,IF(zgłoszenia[[#This Row],[Data zakończenia sprawy]]=0,TODAY()-D14,zgłoszenia[[#This Row],[Data zakończenia sprawy]]-zgłoszenia[[#This Row],[Data wpływu wniosku]]),"")</f>
        <v>28</v>
      </c>
      <c r="O14" s="65">
        <f>IF($F14=dane!$B$8,6743+3,(IF($F14=dane!$B$9,6743+4,(IF($F14=dane!$B$10,6743+5,6743)))))</f>
        <v>6743</v>
      </c>
    </row>
    <row r="15" spans="1:15" ht="45" x14ac:dyDescent="0.25">
      <c r="A15" s="62">
        <f>IF(zgłoszenia[[#This Row],[ID]]&gt;0,A14+1,"--")</f>
        <v>12</v>
      </c>
      <c r="B15" s="14" t="s">
        <v>61</v>
      </c>
      <c r="C15" s="70">
        <v>515</v>
      </c>
      <c r="D15" s="12">
        <v>42744</v>
      </c>
      <c r="E15" s="31" t="s">
        <v>98</v>
      </c>
      <c r="F15" s="13" t="s">
        <v>17</v>
      </c>
      <c r="G15" s="13" t="s">
        <v>29</v>
      </c>
      <c r="H15" s="13" t="s">
        <v>99</v>
      </c>
      <c r="I15" s="36" t="s">
        <v>100</v>
      </c>
      <c r="J15" s="13">
        <v>25</v>
      </c>
      <c r="K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BOŚ.6743.25.2017.WK</v>
      </c>
      <c r="L15" s="12">
        <v>42753</v>
      </c>
      <c r="M15" s="13" t="s">
        <v>19</v>
      </c>
      <c r="N15" s="11">
        <f ca="1">IF(zgłoszenia[[#This Row],[ID]]&gt;0,IF(zgłoszenia[[#This Row],[Data zakończenia sprawy]]=0,TODAY()-D15,zgłoszenia[[#This Row],[Data zakończenia sprawy]]-zgłoszenia[[#This Row],[Data wpływu wniosku]]),"")</f>
        <v>9</v>
      </c>
      <c r="O15" s="65">
        <f>IF($F15=dane!$B$8,6743+3,(IF($F15=dane!$B$9,6743+4,(IF($F15=dane!$B$10,6743+5,6743)))))</f>
        <v>6743</v>
      </c>
    </row>
    <row r="16" spans="1:15" ht="45" x14ac:dyDescent="0.25">
      <c r="A16" s="62">
        <f>IF(zgłoszenia[[#This Row],[ID]]&gt;0,A15+1,"--")</f>
        <v>13</v>
      </c>
      <c r="B16" s="14" t="s">
        <v>60</v>
      </c>
      <c r="C16" s="70">
        <v>470</v>
      </c>
      <c r="D16" s="12">
        <v>42744</v>
      </c>
      <c r="E16" s="31" t="s">
        <v>101</v>
      </c>
      <c r="F16" s="13" t="s">
        <v>17</v>
      </c>
      <c r="G16" s="13" t="s">
        <v>33</v>
      </c>
      <c r="H16" s="13" t="s">
        <v>102</v>
      </c>
      <c r="I16" s="36" t="s">
        <v>103</v>
      </c>
      <c r="J16" s="13">
        <v>18</v>
      </c>
      <c r="K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BOŚ.6743.18.2017.EJ</v>
      </c>
      <c r="L16" s="12">
        <v>42765</v>
      </c>
      <c r="M16" s="13" t="s">
        <v>19</v>
      </c>
      <c r="N16" s="11">
        <f ca="1">IF(zgłoszenia[[#This Row],[ID]]&gt;0,IF(zgłoszenia[[#This Row],[Data zakończenia sprawy]]=0,TODAY()-D16,zgłoszenia[[#This Row],[Data zakończenia sprawy]]-zgłoszenia[[#This Row],[Data wpływu wniosku]]),"")</f>
        <v>21</v>
      </c>
      <c r="O16" s="65">
        <f>IF($F16=dane!$B$8,6743+3,(IF($F16=dane!$B$9,6743+4,(IF($F16=dane!$B$10,6743+5,6743)))))</f>
        <v>6743</v>
      </c>
    </row>
    <row r="17" spans="1:15" ht="45" x14ac:dyDescent="0.25">
      <c r="A17" s="62">
        <f>IF(zgłoszenia[[#This Row],[ID]]&gt;0,A16+1,"--")</f>
        <v>14</v>
      </c>
      <c r="B17" s="14" t="s">
        <v>38</v>
      </c>
      <c r="C17" s="70">
        <v>474</v>
      </c>
      <c r="D17" s="12">
        <v>42744</v>
      </c>
      <c r="E17" s="31" t="s">
        <v>157</v>
      </c>
      <c r="F17" s="13" t="s">
        <v>17</v>
      </c>
      <c r="G17" s="13" t="s">
        <v>18</v>
      </c>
      <c r="H17" s="13" t="s">
        <v>104</v>
      </c>
      <c r="I17" s="36" t="s">
        <v>105</v>
      </c>
      <c r="J17" s="13">
        <v>20</v>
      </c>
      <c r="K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BOŚ.6743.20.2017.IN</v>
      </c>
      <c r="L17" s="12">
        <v>42762</v>
      </c>
      <c r="M17" s="13" t="s">
        <v>19</v>
      </c>
      <c r="N17" s="11">
        <f ca="1">IF(zgłoszenia[[#This Row],[ID]]&gt;0,IF(zgłoszenia[[#This Row],[Data zakończenia sprawy]]=0,TODAY()-D17,zgłoszenia[[#This Row],[Data zakończenia sprawy]]-zgłoszenia[[#This Row],[Data wpływu wniosku]]),"")</f>
        <v>18</v>
      </c>
      <c r="O17" s="65">
        <f>IF($F17=dane!$B$8,6743+3,(IF($F17=dane!$B$9,6743+4,(IF($F17=dane!$B$10,6743+5,6743)))))</f>
        <v>6743</v>
      </c>
    </row>
    <row r="18" spans="1:15" ht="45" x14ac:dyDescent="0.25">
      <c r="A18" s="62">
        <f>IF(zgłoszenia[[#This Row],[ID]]&gt;0,A17+1,"--")</f>
        <v>15</v>
      </c>
      <c r="B18" s="14" t="s">
        <v>59</v>
      </c>
      <c r="C18" s="70">
        <v>476</v>
      </c>
      <c r="D18" s="12">
        <v>42744</v>
      </c>
      <c r="E18" s="31" t="s">
        <v>106</v>
      </c>
      <c r="F18" s="13" t="s">
        <v>17</v>
      </c>
      <c r="G18" s="13" t="s">
        <v>26</v>
      </c>
      <c r="H18" s="13" t="s">
        <v>107</v>
      </c>
      <c r="I18" s="36" t="s">
        <v>108</v>
      </c>
      <c r="J18" s="13">
        <v>19</v>
      </c>
      <c r="K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BOŚ.6743.19.2017.SR</v>
      </c>
      <c r="L18" s="12">
        <v>42752</v>
      </c>
      <c r="M18" s="13" t="s">
        <v>19</v>
      </c>
      <c r="N18" s="11">
        <f ca="1">IF(zgłoszenia[[#This Row],[ID]]&gt;0,IF(zgłoszenia[[#This Row],[Data zakończenia sprawy]]=0,TODAY()-D18,zgłoszenia[[#This Row],[Data zakończenia sprawy]]-zgłoszenia[[#This Row],[Data wpływu wniosku]]),"")</f>
        <v>8</v>
      </c>
      <c r="O18" s="65">
        <f>IF($F18=dane!$B$8,6743+3,(IF($F18=dane!$B$9,6743+4,(IF($F18=dane!$B$10,6743+5,6743)))))</f>
        <v>6743</v>
      </c>
    </row>
    <row r="19" spans="1:15" ht="45" x14ac:dyDescent="0.25">
      <c r="A19" s="62">
        <f>IF(zgłoszenia[[#This Row],[ID]]&gt;0,A18+1,"--")</f>
        <v>16</v>
      </c>
      <c r="B19" s="14" t="s">
        <v>59</v>
      </c>
      <c r="C19" s="70">
        <v>543</v>
      </c>
      <c r="D19" s="12">
        <v>42744</v>
      </c>
      <c r="E19" s="31" t="s">
        <v>109</v>
      </c>
      <c r="F19" s="13" t="s">
        <v>17</v>
      </c>
      <c r="G19" s="13" t="s">
        <v>26</v>
      </c>
      <c r="H19" s="13" t="s">
        <v>26</v>
      </c>
      <c r="I19" s="36" t="s">
        <v>110</v>
      </c>
      <c r="J19" s="13">
        <v>32</v>
      </c>
      <c r="K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BOŚ.6743.32.2017.SR</v>
      </c>
      <c r="L19" s="12">
        <v>42752</v>
      </c>
      <c r="M19" s="13" t="s">
        <v>19</v>
      </c>
      <c r="N19" s="11">
        <f ca="1">IF(zgłoszenia[[#This Row],[ID]]&gt;0,IF(zgłoszenia[[#This Row],[Data zakończenia sprawy]]=0,TODAY()-D19,zgłoszenia[[#This Row],[Data zakończenia sprawy]]-zgłoszenia[[#This Row],[Data wpływu wniosku]]),"")</f>
        <v>8</v>
      </c>
      <c r="O19" s="65">
        <f>IF($F19=dane!$B$8,6743+3,(IF($F19=dane!$B$9,6743+4,(IF($F19=dane!$B$10,6743+5,6743)))))</f>
        <v>6743</v>
      </c>
    </row>
    <row r="20" spans="1:15" ht="45" x14ac:dyDescent="0.25">
      <c r="A20" s="62">
        <f>IF(zgłoszenia[[#This Row],[ID]]&gt;0,A19+1,"--")</f>
        <v>17</v>
      </c>
      <c r="B20" s="14" t="s">
        <v>59</v>
      </c>
      <c r="C20" s="70">
        <v>541</v>
      </c>
      <c r="D20" s="12">
        <v>42744</v>
      </c>
      <c r="E20" s="31" t="s">
        <v>111</v>
      </c>
      <c r="F20" s="13" t="s">
        <v>57</v>
      </c>
      <c r="G20" s="13" t="s">
        <v>26</v>
      </c>
      <c r="H20" s="13" t="s">
        <v>112</v>
      </c>
      <c r="I20" s="36" t="s">
        <v>113</v>
      </c>
      <c r="J20" s="13">
        <v>2</v>
      </c>
      <c r="K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BOŚ.6748.2.2017.SR</v>
      </c>
      <c r="L20" s="12">
        <v>42752</v>
      </c>
      <c r="M20" s="13" t="s">
        <v>19</v>
      </c>
      <c r="N20" s="11">
        <f ca="1">IF(zgłoszenia[[#This Row],[ID]]&gt;0,IF(zgłoszenia[[#This Row],[Data zakończenia sprawy]]=0,TODAY()-D20,zgłoszenia[[#This Row],[Data zakończenia sprawy]]-zgłoszenia[[#This Row],[Data wpływu wniosku]]),"")</f>
        <v>8</v>
      </c>
      <c r="O20" s="65">
        <f>IF($F20=dane!$B$8,6743+3,(IF($F20=dane!$B$9,6743+4,(IF($F20=dane!$B$10,6743+5,6743)))))</f>
        <v>6748</v>
      </c>
    </row>
    <row r="21" spans="1:15" ht="45" x14ac:dyDescent="0.25">
      <c r="A21" s="62">
        <f>IF(zgłoszenia[[#This Row],[ID]]&gt;0,A20+1,"--")</f>
        <v>18</v>
      </c>
      <c r="B21" s="14" t="s">
        <v>37</v>
      </c>
      <c r="C21" s="70">
        <v>637</v>
      </c>
      <c r="D21" s="12">
        <v>42745</v>
      </c>
      <c r="E21" s="31" t="s">
        <v>114</v>
      </c>
      <c r="F21" s="13" t="s">
        <v>23</v>
      </c>
      <c r="G21" s="13" t="s">
        <v>29</v>
      </c>
      <c r="H21" s="13" t="s">
        <v>99</v>
      </c>
      <c r="I21" s="36" t="s">
        <v>115</v>
      </c>
      <c r="J21" s="13">
        <v>22</v>
      </c>
      <c r="K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BOŚ.6743.22.2017.AŁ</v>
      </c>
      <c r="L21" s="12">
        <v>42754</v>
      </c>
      <c r="M21" s="13" t="s">
        <v>19</v>
      </c>
      <c r="N21" s="11">
        <f ca="1">IF(zgłoszenia[[#This Row],[ID]]&gt;0,IF(zgłoszenia[[#This Row],[Data zakończenia sprawy]]=0,TODAY()-D21,zgłoszenia[[#This Row],[Data zakończenia sprawy]]-zgłoszenia[[#This Row],[Data wpływu wniosku]]),"")</f>
        <v>9</v>
      </c>
      <c r="O21" s="65">
        <f>IF($F21=dane!$B$8,6743+3,(IF($F21=dane!$B$9,6743+4,(IF($F21=dane!$B$10,6743+5,6743)))))</f>
        <v>6743</v>
      </c>
    </row>
    <row r="22" spans="1:15" ht="45" x14ac:dyDescent="0.25">
      <c r="A22" s="62">
        <f>IF(zgłoszenia[[#This Row],[ID]]&gt;0,A21+1,"--")</f>
        <v>19</v>
      </c>
      <c r="B22" s="14" t="s">
        <v>61</v>
      </c>
      <c r="C22" s="70">
        <v>672</v>
      </c>
      <c r="D22" s="12">
        <v>42746</v>
      </c>
      <c r="E22" s="31" t="s">
        <v>117</v>
      </c>
      <c r="F22" s="13" t="s">
        <v>20</v>
      </c>
      <c r="G22" s="13" t="s">
        <v>29</v>
      </c>
      <c r="H22" s="13" t="s">
        <v>118</v>
      </c>
      <c r="I22" s="36" t="s">
        <v>119</v>
      </c>
      <c r="J22" s="13">
        <v>28</v>
      </c>
      <c r="K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BOŚ.6743.28.2017.WK</v>
      </c>
      <c r="L22" s="12">
        <v>42754</v>
      </c>
      <c r="M22" s="13" t="s">
        <v>19</v>
      </c>
      <c r="N22" s="11">
        <f ca="1">IF(zgłoszenia[[#This Row],[ID]]&gt;0,IF(zgłoszenia[[#This Row],[Data zakończenia sprawy]]=0,TODAY()-D22,zgłoszenia[[#This Row],[Data zakończenia sprawy]]-zgłoszenia[[#This Row],[Data wpływu wniosku]]),"")</f>
        <v>8</v>
      </c>
      <c r="O22" s="65">
        <f>IF($F22=dane!$B$8,6743+3,(IF($F22=dane!$B$9,6743+4,(IF($F22=dane!$B$10,6743+5,6743)))))</f>
        <v>6743</v>
      </c>
    </row>
    <row r="23" spans="1:15" ht="60" x14ac:dyDescent="0.25">
      <c r="A23" s="62">
        <f>IF(zgłoszenia[[#This Row],[ID]]&gt;0,A22+1,"--")</f>
        <v>20</v>
      </c>
      <c r="B23" s="14" t="s">
        <v>36</v>
      </c>
      <c r="C23" s="70">
        <v>687</v>
      </c>
      <c r="D23" s="12">
        <v>42746</v>
      </c>
      <c r="E23" s="31" t="s">
        <v>120</v>
      </c>
      <c r="F23" s="13" t="s">
        <v>23</v>
      </c>
      <c r="G23" s="13" t="s">
        <v>29</v>
      </c>
      <c r="H23" s="13" t="s">
        <v>118</v>
      </c>
      <c r="I23" s="36" t="s">
        <v>121</v>
      </c>
      <c r="J23" s="13">
        <v>21</v>
      </c>
      <c r="K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BOŚ.6743.21.2017.KŻ</v>
      </c>
      <c r="L23" s="12">
        <v>42776</v>
      </c>
      <c r="M23" s="13" t="s">
        <v>19</v>
      </c>
      <c r="N23" s="11">
        <f ca="1">IF(zgłoszenia[[#This Row],[ID]]&gt;0,IF(zgłoszenia[[#This Row],[Data zakończenia sprawy]]=0,TODAY()-D23,zgłoszenia[[#This Row],[Data zakończenia sprawy]]-zgłoszenia[[#This Row],[Data wpływu wniosku]]),"")</f>
        <v>30</v>
      </c>
      <c r="O23" s="65">
        <f>IF($F23=dane!$B$8,6743+3,(IF($F23=dane!$B$9,6743+4,(IF($F23=dane!$B$10,6743+5,6743)))))</f>
        <v>6743</v>
      </c>
    </row>
    <row r="24" spans="1:15" ht="45" x14ac:dyDescent="0.25">
      <c r="A24" s="62">
        <f>IF(zgłoszenia[[#This Row],[ID]]&gt;0,A23+1,"--")</f>
        <v>21</v>
      </c>
      <c r="B24" s="14" t="s">
        <v>61</v>
      </c>
      <c r="C24" s="70">
        <v>725</v>
      </c>
      <c r="D24" s="12">
        <v>42746</v>
      </c>
      <c r="E24" s="31" t="s">
        <v>122</v>
      </c>
      <c r="F24" s="13" t="s">
        <v>17</v>
      </c>
      <c r="G24" s="13" t="s">
        <v>26</v>
      </c>
      <c r="H24" s="13" t="s">
        <v>26</v>
      </c>
      <c r="I24" s="36" t="s">
        <v>123</v>
      </c>
      <c r="J24" s="13">
        <v>26</v>
      </c>
      <c r="K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BOŚ.6743.26.2017.WK</v>
      </c>
      <c r="L24" s="12">
        <v>42754</v>
      </c>
      <c r="M24" s="13" t="s">
        <v>19</v>
      </c>
      <c r="N24" s="11">
        <f ca="1">IF(zgłoszenia[[#This Row],[ID]]&gt;0,IF(zgłoszenia[[#This Row],[Data zakończenia sprawy]]=0,TODAY()-D24,zgłoszenia[[#This Row],[Data zakończenia sprawy]]-zgłoszenia[[#This Row],[Data wpływu wniosku]]),"")</f>
        <v>8</v>
      </c>
      <c r="O24" s="65">
        <f>IF($F24=dane!$B$8,6743+3,(IF($F24=dane!$B$9,6743+4,(IF($F24=dane!$B$10,6743+5,6743)))))</f>
        <v>6743</v>
      </c>
    </row>
    <row r="25" spans="1:15" ht="45" x14ac:dyDescent="0.25">
      <c r="A25" s="62">
        <f>IF(zgłoszenia[[#This Row],[ID]]&gt;0,A24+1,"--")</f>
        <v>22</v>
      </c>
      <c r="B25" s="14" t="s">
        <v>38</v>
      </c>
      <c r="C25" s="70">
        <v>711</v>
      </c>
      <c r="D25" s="12">
        <v>42746</v>
      </c>
      <c r="E25" s="31" t="s">
        <v>223</v>
      </c>
      <c r="F25" s="13" t="s">
        <v>17</v>
      </c>
      <c r="G25" s="13" t="s">
        <v>18</v>
      </c>
      <c r="H25" s="13" t="s">
        <v>77</v>
      </c>
      <c r="I25" s="36" t="s">
        <v>124</v>
      </c>
      <c r="J25" s="13">
        <v>24</v>
      </c>
      <c r="K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BOŚ.6743.24.2017.IN</v>
      </c>
      <c r="L25" s="12">
        <v>42765</v>
      </c>
      <c r="M25" s="13" t="s">
        <v>19</v>
      </c>
      <c r="N25" s="11">
        <f ca="1">IF(zgłoszenia[[#This Row],[ID]]&gt;0,IF(zgłoszenia[[#This Row],[Data zakończenia sprawy]]=0,TODAY()-D25,zgłoszenia[[#This Row],[Data zakończenia sprawy]]-zgłoszenia[[#This Row],[Data wpływu wniosku]]),"")</f>
        <v>19</v>
      </c>
      <c r="O25" s="65">
        <f>IF($F25=dane!$B$8,6743+3,(IF($F25=dane!$B$9,6743+4,(IF($F25=dane!$B$10,6743+5,6743)))))</f>
        <v>6743</v>
      </c>
    </row>
    <row r="26" spans="1:15" ht="60" x14ac:dyDescent="0.25">
      <c r="A26" s="62">
        <f>IF(zgłoszenia[[#This Row],[ID]]&gt;0,A25+1,"--")</f>
        <v>23</v>
      </c>
      <c r="B26" s="14" t="s">
        <v>39</v>
      </c>
      <c r="C26" s="70">
        <v>729</v>
      </c>
      <c r="D26" s="12">
        <v>42746</v>
      </c>
      <c r="E26" s="31" t="s">
        <v>125</v>
      </c>
      <c r="F26" s="13" t="s">
        <v>17</v>
      </c>
      <c r="G26" s="13" t="s">
        <v>32</v>
      </c>
      <c r="H26" s="13" t="s">
        <v>126</v>
      </c>
      <c r="I26" s="36" t="s">
        <v>127</v>
      </c>
      <c r="J26" s="13">
        <v>33</v>
      </c>
      <c r="K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BOŚ.6743.33.2017.MS</v>
      </c>
      <c r="L26" s="12">
        <v>42765</v>
      </c>
      <c r="M26" s="13" t="s">
        <v>19</v>
      </c>
      <c r="N26" s="11">
        <f ca="1">IF(zgłoszenia[[#This Row],[ID]]&gt;0,IF(zgłoszenia[[#This Row],[Data zakończenia sprawy]]=0,TODAY()-D26,zgłoszenia[[#This Row],[Data zakończenia sprawy]]-zgłoszenia[[#This Row],[Data wpływu wniosku]]),"")</f>
        <v>19</v>
      </c>
      <c r="O26" s="65">
        <f>IF($F26=dane!$B$8,6743+3,(IF($F26=dane!$B$9,6743+4,(IF($F26=dane!$B$10,6743+5,6743)))))</f>
        <v>6743</v>
      </c>
    </row>
    <row r="27" spans="1:15" ht="60" x14ac:dyDescent="0.25">
      <c r="A27" s="62">
        <f>IF(zgłoszenia[[#This Row],[ID]]&gt;0,A26+1,"--")</f>
        <v>24</v>
      </c>
      <c r="B27" s="14" t="s">
        <v>39</v>
      </c>
      <c r="C27" s="70">
        <v>726</v>
      </c>
      <c r="D27" s="12">
        <v>42746</v>
      </c>
      <c r="E27" s="31" t="s">
        <v>125</v>
      </c>
      <c r="F27" s="13" t="s">
        <v>17</v>
      </c>
      <c r="G27" s="13" t="s">
        <v>32</v>
      </c>
      <c r="H27" s="13" t="s">
        <v>128</v>
      </c>
      <c r="I27" s="36" t="s">
        <v>550</v>
      </c>
      <c r="J27" s="13">
        <v>34</v>
      </c>
      <c r="K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BOŚ.6743.34.2017.MS</v>
      </c>
      <c r="L27" s="12">
        <v>42800</v>
      </c>
      <c r="M27" s="13" t="s">
        <v>19</v>
      </c>
      <c r="N27" s="11">
        <f ca="1">IF(zgłoszenia[[#This Row],[ID]]&gt;0,IF(zgłoszenia[[#This Row],[Data zakończenia sprawy]]=0,TODAY()-D27,zgłoszenia[[#This Row],[Data zakończenia sprawy]]-zgłoszenia[[#This Row],[Data wpływu wniosku]]),"")</f>
        <v>54</v>
      </c>
      <c r="O27" s="65">
        <f>IF($F27=dane!$B$8,6743+3,(IF($F27=dane!$B$9,6743+4,(IF($F27=dane!$B$10,6743+5,6743)))))</f>
        <v>6743</v>
      </c>
    </row>
    <row r="28" spans="1:15" ht="60" x14ac:dyDescent="0.25">
      <c r="A28" s="62">
        <f>IF(zgłoszenia[[#This Row],[ID]]&gt;0,A27+1,"--")</f>
        <v>25</v>
      </c>
      <c r="B28" s="14" t="s">
        <v>39</v>
      </c>
      <c r="C28" s="70">
        <v>724</v>
      </c>
      <c r="D28" s="12">
        <v>42746</v>
      </c>
      <c r="E28" s="31" t="s">
        <v>125</v>
      </c>
      <c r="F28" s="13" t="s">
        <v>17</v>
      </c>
      <c r="G28" s="13" t="s">
        <v>32</v>
      </c>
      <c r="H28" s="13" t="s">
        <v>129</v>
      </c>
      <c r="I28" s="36" t="s">
        <v>130</v>
      </c>
      <c r="J28" s="13">
        <v>35</v>
      </c>
      <c r="K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BOŚ.6743.35.2017.MS</v>
      </c>
      <c r="L28" s="12">
        <v>42765</v>
      </c>
      <c r="M28" s="13" t="s">
        <v>19</v>
      </c>
      <c r="N28" s="11">
        <f ca="1">IF(zgłoszenia[[#This Row],[ID]]&gt;0,IF(zgłoszenia[[#This Row],[Data zakończenia sprawy]]=0,TODAY()-D28,zgłoszenia[[#This Row],[Data zakończenia sprawy]]-zgłoszenia[[#This Row],[Data wpływu wniosku]]),"")</f>
        <v>19</v>
      </c>
      <c r="O28" s="65">
        <f>IF($F28=dane!$B$8,6743+3,(IF($F28=dane!$B$9,6743+4,(IF($F28=dane!$B$10,6743+5,6743)))))</f>
        <v>6743</v>
      </c>
    </row>
    <row r="29" spans="1:15" ht="45" x14ac:dyDescent="0.25">
      <c r="A29" s="62">
        <f>IF(zgłoszenia[[#This Row],[ID]]&gt;0,A28+1,"--")</f>
        <v>26</v>
      </c>
      <c r="B29" s="14" t="s">
        <v>37</v>
      </c>
      <c r="C29" s="70">
        <v>827</v>
      </c>
      <c r="D29" s="12">
        <v>42747</v>
      </c>
      <c r="E29" s="31" t="s">
        <v>131</v>
      </c>
      <c r="F29" s="13" t="s">
        <v>23</v>
      </c>
      <c r="G29" s="13" t="s">
        <v>29</v>
      </c>
      <c r="H29" s="13" t="s">
        <v>132</v>
      </c>
      <c r="I29" s="36" t="s">
        <v>133</v>
      </c>
      <c r="J29" s="13">
        <v>23</v>
      </c>
      <c r="K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BOŚ.6743.23.2017.AŁ</v>
      </c>
      <c r="L29" s="12">
        <v>42754</v>
      </c>
      <c r="M29" s="13" t="s">
        <v>19</v>
      </c>
      <c r="N29" s="11">
        <f ca="1">IF(zgłoszenia[[#This Row],[ID]]&gt;0,IF(zgłoszenia[[#This Row],[Data zakończenia sprawy]]=0,TODAY()-D29,zgłoszenia[[#This Row],[Data zakończenia sprawy]]-zgłoszenia[[#This Row],[Data wpływu wniosku]]),"")</f>
        <v>7</v>
      </c>
      <c r="O29" s="65">
        <f>IF($F29=dane!$B$8,6743+3,(IF($F29=dane!$B$9,6743+4,(IF($F29=dane!$B$10,6743+5,6743)))))</f>
        <v>6743</v>
      </c>
    </row>
    <row r="30" spans="1:15" ht="60" x14ac:dyDescent="0.25">
      <c r="A30" s="62">
        <f>IF(zgłoszenia[[#This Row],[ID]]&gt;0,A29+1,"--")</f>
        <v>27</v>
      </c>
      <c r="B30" s="14" t="s">
        <v>39</v>
      </c>
      <c r="C30" s="70">
        <v>907</v>
      </c>
      <c r="D30" s="12">
        <v>42748</v>
      </c>
      <c r="E30" s="31" t="s">
        <v>134</v>
      </c>
      <c r="F30" s="13" t="s">
        <v>58</v>
      </c>
      <c r="G30" s="13" t="s">
        <v>32</v>
      </c>
      <c r="H30" s="13" t="s">
        <v>135</v>
      </c>
      <c r="I30" s="36" t="s">
        <v>136</v>
      </c>
      <c r="J30" s="13">
        <v>7</v>
      </c>
      <c r="K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BOŚ.6746.7.2017.MS</v>
      </c>
      <c r="L30" s="12">
        <v>42766</v>
      </c>
      <c r="M30" s="13" t="s">
        <v>31</v>
      </c>
      <c r="N30" s="11">
        <f ca="1">IF(zgłoszenia[[#This Row],[ID]]&gt;0,IF(zgłoszenia[[#This Row],[Data zakończenia sprawy]]=0,TODAY()-D30,zgłoszenia[[#This Row],[Data zakończenia sprawy]]-zgłoszenia[[#This Row],[Data wpływu wniosku]]),"")</f>
        <v>18</v>
      </c>
      <c r="O30" s="65">
        <f>IF($F30=dane!$B$8,6743+3,(IF($F30=dane!$B$9,6743+4,(IF($F30=dane!$B$10,6743+5,6743)))))</f>
        <v>6746</v>
      </c>
    </row>
    <row r="31" spans="1:15" ht="75" x14ac:dyDescent="0.25">
      <c r="A31" s="62">
        <f>IF(zgłoszenia[[#This Row],[ID]]&gt;0,A30+1,"--")</f>
        <v>28</v>
      </c>
      <c r="B31" s="14" t="s">
        <v>61</v>
      </c>
      <c r="C31" s="70">
        <v>905</v>
      </c>
      <c r="D31" s="12">
        <v>42748</v>
      </c>
      <c r="E31" s="31" t="s">
        <v>137</v>
      </c>
      <c r="F31" s="13" t="s">
        <v>17</v>
      </c>
      <c r="G31" s="13" t="s">
        <v>29</v>
      </c>
      <c r="H31" s="13" t="s">
        <v>99</v>
      </c>
      <c r="I31" s="36" t="s">
        <v>138</v>
      </c>
      <c r="J31" s="13">
        <v>29</v>
      </c>
      <c r="K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BOŚ.6743.29.2017.WK</v>
      </c>
      <c r="L31" s="12">
        <v>42769</v>
      </c>
      <c r="M31" s="13" t="s">
        <v>19</v>
      </c>
      <c r="N31" s="11">
        <f ca="1">IF(zgłoszenia[[#This Row],[ID]]&gt;0,IF(zgłoszenia[[#This Row],[Data zakończenia sprawy]]=0,TODAY()-D31,zgłoszenia[[#This Row],[Data zakończenia sprawy]]-zgłoszenia[[#This Row],[Data wpływu wniosku]]),"")</f>
        <v>21</v>
      </c>
      <c r="O31" s="65">
        <f>IF($F31=dane!$B$8,6743+3,(IF($F31=dane!$B$9,6743+4,(IF($F31=dane!$B$10,6743+5,6743)))))</f>
        <v>6743</v>
      </c>
    </row>
    <row r="32" spans="1:15" ht="45" x14ac:dyDescent="0.25">
      <c r="A32" s="62">
        <f>IF(zgłoszenia[[#This Row],[ID]]&gt;0,A31+1,"--")</f>
        <v>29</v>
      </c>
      <c r="B32" s="14" t="s">
        <v>61</v>
      </c>
      <c r="C32" s="70">
        <v>923</v>
      </c>
      <c r="D32" s="12">
        <v>42751</v>
      </c>
      <c r="E32" s="31" t="s">
        <v>139</v>
      </c>
      <c r="F32" s="13" t="s">
        <v>17</v>
      </c>
      <c r="G32" s="13" t="s">
        <v>24</v>
      </c>
      <c r="H32" s="13" t="s">
        <v>140</v>
      </c>
      <c r="I32" s="36" t="s">
        <v>141</v>
      </c>
      <c r="J32" s="13">
        <v>31</v>
      </c>
      <c r="K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BOŚ.6743.31.2017.WK</v>
      </c>
      <c r="L32" s="12">
        <v>42758</v>
      </c>
      <c r="M32" s="13" t="s">
        <v>19</v>
      </c>
      <c r="N32" s="11">
        <f ca="1">IF(zgłoszenia[[#This Row],[ID]]&gt;0,IF(zgłoszenia[[#This Row],[Data zakończenia sprawy]]=0,TODAY()-D32,zgłoszenia[[#This Row],[Data zakończenia sprawy]]-zgłoszenia[[#This Row],[Data wpływu wniosku]]),"")</f>
        <v>7</v>
      </c>
      <c r="O32" s="65">
        <f>IF($F32=dane!$B$8,6743+3,(IF($F32=dane!$B$9,6743+4,(IF($F32=dane!$B$10,6743+5,6743)))))</f>
        <v>6743</v>
      </c>
    </row>
    <row r="33" spans="1:37" ht="45" x14ac:dyDescent="0.25">
      <c r="A33" s="62">
        <f>IF(zgłoszenia[[#This Row],[ID]]&gt;0,A32+1,"--")</f>
        <v>30</v>
      </c>
      <c r="B33" s="14" t="s">
        <v>61</v>
      </c>
      <c r="C33" s="70">
        <v>916</v>
      </c>
      <c r="D33" s="12">
        <v>42748</v>
      </c>
      <c r="E33" s="31" t="s">
        <v>142</v>
      </c>
      <c r="F33" s="13" t="s">
        <v>17</v>
      </c>
      <c r="G33" s="13" t="s">
        <v>26</v>
      </c>
      <c r="H33" s="13" t="s">
        <v>26</v>
      </c>
      <c r="I33" s="36" t="s">
        <v>143</v>
      </c>
      <c r="J33" s="13">
        <v>30</v>
      </c>
      <c r="K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BOŚ.6743.30.2017.WK</v>
      </c>
      <c r="L33" s="12">
        <v>42768</v>
      </c>
      <c r="M33" s="13" t="s">
        <v>19</v>
      </c>
      <c r="N33" s="11">
        <f ca="1">IF(zgłoszenia[[#This Row],[ID]]&gt;0,IF(zgłoszenia[[#This Row],[Data zakończenia sprawy]]=0,TODAY()-D33,zgłoszenia[[#This Row],[Data zakończenia sprawy]]-zgłoszenia[[#This Row],[Data wpływu wniosku]]),"")</f>
        <v>20</v>
      </c>
      <c r="O33" s="65">
        <f>IF($F33=dane!$B$8,6743+3,(IF($F33=dane!$B$9,6743+4,(IF($F33=dane!$B$10,6743+5,6743)))))</f>
        <v>6743</v>
      </c>
    </row>
    <row r="34" spans="1:37" ht="45" x14ac:dyDescent="0.25">
      <c r="A34" s="62">
        <f>IF(zgłoszenia[[#This Row],[ID]]&gt;0,A33+1,"--")</f>
        <v>31</v>
      </c>
      <c r="B34" s="14" t="s">
        <v>38</v>
      </c>
      <c r="C34" s="70">
        <v>1026</v>
      </c>
      <c r="D34" s="12">
        <v>42751</v>
      </c>
      <c r="E34" s="31" t="s">
        <v>144</v>
      </c>
      <c r="F34" s="13" t="s">
        <v>23</v>
      </c>
      <c r="G34" s="13" t="s">
        <v>33</v>
      </c>
      <c r="H34" s="13" t="s">
        <v>145</v>
      </c>
      <c r="I34" s="36" t="s">
        <v>146</v>
      </c>
      <c r="J34" s="13">
        <v>36</v>
      </c>
      <c r="K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BOŚ.6743.36.2017.IN</v>
      </c>
      <c r="L34" s="12">
        <v>42772</v>
      </c>
      <c r="M34" s="13" t="s">
        <v>19</v>
      </c>
      <c r="N34" s="11">
        <f ca="1">IF(zgłoszenia[[#This Row],[ID]]&gt;0,IF(zgłoszenia[[#This Row],[Data zakończenia sprawy]]=0,TODAY()-D34,zgłoszenia[[#This Row],[Data zakończenia sprawy]]-zgłoszenia[[#This Row],[Data wpływu wniosku]]),"")</f>
        <v>21</v>
      </c>
      <c r="O34" s="65">
        <f>IF($F34=dane!$B$8,6743+3,(IF($F34=dane!$B$9,6743+4,(IF($F34=dane!$B$10,6743+5,6743)))))</f>
        <v>6743</v>
      </c>
    </row>
    <row r="35" spans="1:37" ht="30" x14ac:dyDescent="0.25">
      <c r="A35" s="62">
        <f>IF(zgłoszenia[[#This Row],[ID]]&gt;0,A34+1,"--")</f>
        <v>32</v>
      </c>
      <c r="B35" s="14" t="s">
        <v>39</v>
      </c>
      <c r="C35" s="70">
        <v>1030</v>
      </c>
      <c r="D35" s="12">
        <v>42751</v>
      </c>
      <c r="E35" s="31" t="s">
        <v>1233</v>
      </c>
      <c r="F35" s="13" t="s">
        <v>28</v>
      </c>
      <c r="G35" s="13" t="s">
        <v>33</v>
      </c>
      <c r="H35" s="13" t="s">
        <v>147</v>
      </c>
      <c r="I35" s="36" t="s">
        <v>148</v>
      </c>
      <c r="J35" s="13">
        <v>58</v>
      </c>
      <c r="K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BOŚ.6743.58.2017.MS</v>
      </c>
      <c r="L35" s="12">
        <v>42774</v>
      </c>
      <c r="M35" s="13" t="s">
        <v>22</v>
      </c>
      <c r="N35" s="11">
        <f ca="1">IF(zgłoszenia[[#This Row],[ID]]&gt;0,IF(zgłoszenia[[#This Row],[Data zakończenia sprawy]]=0,TODAY()-D35,zgłoszenia[[#This Row],[Data zakończenia sprawy]]-zgłoszenia[[#This Row],[Data wpływu wniosku]]),"")</f>
        <v>23</v>
      </c>
      <c r="O35" s="65">
        <f>IF($F35=dane!$B$8,6743+3,(IF($F35=dane!$B$9,6743+4,(IF($F35=dane!$B$10,6743+5,6743)))))</f>
        <v>6743</v>
      </c>
    </row>
    <row r="36" spans="1:37" ht="45" x14ac:dyDescent="0.25">
      <c r="A36" s="62">
        <f>IF(zgłoszenia[[#This Row],[ID]]&gt;0,A35+1,"--")</f>
        <v>33</v>
      </c>
      <c r="B36" s="14" t="s">
        <v>38</v>
      </c>
      <c r="C36" s="70">
        <v>861</v>
      </c>
      <c r="D36" s="12">
        <v>42752</v>
      </c>
      <c r="E36" s="31" t="s">
        <v>149</v>
      </c>
      <c r="F36" s="13" t="s">
        <v>58</v>
      </c>
      <c r="G36" s="13" t="s">
        <v>18</v>
      </c>
      <c r="H36" s="13" t="s">
        <v>150</v>
      </c>
      <c r="I36" s="36" t="s">
        <v>151</v>
      </c>
      <c r="J36" s="13">
        <v>4</v>
      </c>
      <c r="K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BOŚ.6746.4.2017.IN</v>
      </c>
      <c r="L36" s="12">
        <v>42769</v>
      </c>
      <c r="M36" s="13" t="s">
        <v>19</v>
      </c>
      <c r="N36" s="11">
        <f ca="1">IF(zgłoszenia[[#This Row],[ID]]&gt;0,IF(zgłoszenia[[#This Row],[Data zakończenia sprawy]]=0,TODAY()-D36,zgłoszenia[[#This Row],[Data zakończenia sprawy]]-zgłoszenia[[#This Row],[Data wpływu wniosku]]),"")</f>
        <v>17</v>
      </c>
      <c r="O36" s="69">
        <f>IF($F36=dane!$B$8,6743+3,(IF($F36=dane!$B$9,6743+4,(IF($F36=dane!$B$10,6743+5,6743)))))</f>
        <v>6746</v>
      </c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</row>
    <row r="37" spans="1:37" ht="45" x14ac:dyDescent="0.25">
      <c r="A37" s="62">
        <f>IF(zgłoszenia[[#This Row],[ID]]&gt;0,A36+1,"--")</f>
        <v>34</v>
      </c>
      <c r="B37" s="14" t="s">
        <v>61</v>
      </c>
      <c r="C37" s="70">
        <v>1071</v>
      </c>
      <c r="D37" s="12">
        <v>42751</v>
      </c>
      <c r="E37" s="31" t="s">
        <v>152</v>
      </c>
      <c r="F37" s="13" t="s">
        <v>17</v>
      </c>
      <c r="G37" s="13" t="s">
        <v>29</v>
      </c>
      <c r="H37" s="13" t="s">
        <v>99</v>
      </c>
      <c r="I37" s="36" t="s">
        <v>153</v>
      </c>
      <c r="J37" s="13">
        <v>39</v>
      </c>
      <c r="K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BOŚ.6743.39.2017.WK</v>
      </c>
      <c r="L37" s="12">
        <v>42761</v>
      </c>
      <c r="M37" s="13" t="s">
        <v>19</v>
      </c>
      <c r="N37" s="11">
        <f ca="1">IF(zgłoszenia[[#This Row],[ID]]&gt;0,IF(zgłoszenia[[#This Row],[Data zakończenia sprawy]]=0,TODAY()-D37,zgłoszenia[[#This Row],[Data zakończenia sprawy]]-zgłoszenia[[#This Row],[Data wpływu wniosku]]),"")</f>
        <v>10</v>
      </c>
      <c r="O37" s="65">
        <f>IF($F37=dane!$B$8,6743+3,(IF($F37=dane!$B$9,6743+4,(IF($F37=dane!$B$10,6743+5,6743)))))</f>
        <v>6743</v>
      </c>
    </row>
    <row r="38" spans="1:37" ht="45" x14ac:dyDescent="0.25">
      <c r="A38" s="62">
        <f>IF(zgłoszenia[[#This Row],[ID]]&gt;0,A37+1,"--")</f>
        <v>35</v>
      </c>
      <c r="B38" s="14" t="s">
        <v>11</v>
      </c>
      <c r="C38" s="70">
        <v>1107</v>
      </c>
      <c r="D38" s="12">
        <v>42752</v>
      </c>
      <c r="E38" s="31" t="s">
        <v>154</v>
      </c>
      <c r="F38" s="13" t="s">
        <v>57</v>
      </c>
      <c r="G38" s="13" t="s">
        <v>33</v>
      </c>
      <c r="H38" s="13" t="s">
        <v>155</v>
      </c>
      <c r="I38" s="36" t="s">
        <v>156</v>
      </c>
      <c r="J38" s="13">
        <v>3</v>
      </c>
      <c r="K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BOŚ.6748.3.2017.AA</v>
      </c>
      <c r="L38" s="12">
        <v>42782</v>
      </c>
      <c r="M38" s="13" t="s">
        <v>19</v>
      </c>
      <c r="N38" s="11">
        <f ca="1">IF(zgłoszenia[[#This Row],[ID]]&gt;0,IF(zgłoszenia[[#This Row],[Data zakończenia sprawy]]=0,TODAY()-D38,zgłoszenia[[#This Row],[Data zakończenia sprawy]]-zgłoszenia[[#This Row],[Data wpływu wniosku]]),"")</f>
        <v>30</v>
      </c>
      <c r="O38" s="69">
        <f>IF($F38=dane!$B$8,6743+3,(IF($F38=dane!$B$9,6743+4,(IF($F38=dane!$B$10,6743+5,6743)))))</f>
        <v>6748</v>
      </c>
      <c r="P38" s="74"/>
    </row>
    <row r="39" spans="1:37" ht="30" x14ac:dyDescent="0.25">
      <c r="A39" s="62">
        <f>IF(zgłoszenia[[#This Row],[ID]]&gt;0,A38+1,"--")</f>
        <v>36</v>
      </c>
      <c r="B39" s="14" t="s">
        <v>36</v>
      </c>
      <c r="C39" s="70">
        <v>1139</v>
      </c>
      <c r="D39" s="12">
        <v>42752</v>
      </c>
      <c r="E39" s="31" t="s">
        <v>157</v>
      </c>
      <c r="F39" s="13" t="s">
        <v>17</v>
      </c>
      <c r="G39" s="13" t="s">
        <v>29</v>
      </c>
      <c r="H39" s="13" t="s">
        <v>29</v>
      </c>
      <c r="I39" s="36" t="s">
        <v>158</v>
      </c>
      <c r="J39" s="13">
        <v>52</v>
      </c>
      <c r="K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BOŚ.6743.52.2017.KŻ</v>
      </c>
      <c r="L39" s="12">
        <v>42769</v>
      </c>
      <c r="M39" s="13" t="s">
        <v>22</v>
      </c>
      <c r="N39" s="11">
        <f ca="1">IF(zgłoszenia[[#This Row],[ID]]&gt;0,IF(zgłoszenia[[#This Row],[Data zakończenia sprawy]]=0,TODAY()-D39,zgłoszenia[[#This Row],[Data zakończenia sprawy]]-zgłoszenia[[#This Row],[Data wpływu wniosku]]),"")</f>
        <v>17</v>
      </c>
      <c r="O39" s="65">
        <f>IF($F39=dane!$B$8,6743+3,(IF($F39=dane!$B$9,6743+4,(IF($F39=dane!$B$10,6743+5,6743)))))</f>
        <v>6743</v>
      </c>
    </row>
    <row r="40" spans="1:37" ht="45" x14ac:dyDescent="0.25">
      <c r="A40" s="62">
        <f>IF(zgłoszenia[[#This Row],[ID]]&gt;0,A39+1,"--")</f>
        <v>37</v>
      </c>
      <c r="B40" s="14" t="s">
        <v>37</v>
      </c>
      <c r="C40" s="70">
        <v>1212</v>
      </c>
      <c r="D40" s="12">
        <v>42753</v>
      </c>
      <c r="E40" s="31" t="s">
        <v>160</v>
      </c>
      <c r="F40" s="13" t="s">
        <v>17</v>
      </c>
      <c r="G40" s="13" t="s">
        <v>29</v>
      </c>
      <c r="H40" s="13" t="s">
        <v>87</v>
      </c>
      <c r="I40" s="36" t="s">
        <v>159</v>
      </c>
      <c r="J40" s="13">
        <v>46</v>
      </c>
      <c r="K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BOŚ.6743.46.2017.AŁ</v>
      </c>
      <c r="L40" s="12">
        <v>42773</v>
      </c>
      <c r="M40" s="13" t="s">
        <v>19</v>
      </c>
      <c r="N40" s="11">
        <f ca="1">IF(zgłoszenia[[#This Row],[ID]]&gt;0,IF(zgłoszenia[[#This Row],[Data zakończenia sprawy]]=0,TODAY()-D40,zgłoszenia[[#This Row],[Data zakończenia sprawy]]-zgłoszenia[[#This Row],[Data wpływu wniosku]]),"")</f>
        <v>20</v>
      </c>
      <c r="O40" s="65">
        <f>IF($F40=dane!$B$8,6743+3,(IF($F40=dane!$B$9,6743+4,(IF($F40=dane!$B$10,6743+5,6743)))))</f>
        <v>6743</v>
      </c>
    </row>
    <row r="41" spans="1:37" ht="45" x14ac:dyDescent="0.25">
      <c r="A41" s="62">
        <f>IF(zgłoszenia[[#This Row],[ID]]&gt;0,A40+1,"--")</f>
        <v>38</v>
      </c>
      <c r="B41" s="14" t="s">
        <v>39</v>
      </c>
      <c r="C41" s="70">
        <v>1228</v>
      </c>
      <c r="D41" s="12">
        <v>42753</v>
      </c>
      <c r="E41" s="31" t="s">
        <v>161</v>
      </c>
      <c r="F41" s="13" t="s">
        <v>23</v>
      </c>
      <c r="G41" s="13" t="s">
        <v>32</v>
      </c>
      <c r="H41" s="13" t="s">
        <v>162</v>
      </c>
      <c r="I41" s="36" t="s">
        <v>163</v>
      </c>
      <c r="J41" s="13">
        <v>37</v>
      </c>
      <c r="K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BOŚ.6743.37.2017.MS</v>
      </c>
      <c r="L41" s="12">
        <v>42772</v>
      </c>
      <c r="M41" s="13" t="s">
        <v>19</v>
      </c>
      <c r="N41" s="11">
        <f ca="1">IF(zgłoszenia[[#This Row],[ID]]&gt;0,IF(zgłoszenia[[#This Row],[Data zakończenia sprawy]]=0,TODAY()-D41,zgłoszenia[[#This Row],[Data zakończenia sprawy]]-zgłoszenia[[#This Row],[Data wpływu wniosku]]),"")</f>
        <v>19</v>
      </c>
      <c r="O41" s="65">
        <f>IF($F41=dane!$B$8,6743+3,(IF($F41=dane!$B$9,6743+4,(IF($F41=dane!$B$10,6743+5,6743)))))</f>
        <v>6743</v>
      </c>
    </row>
    <row r="42" spans="1:37" s="3" customFormat="1" ht="45" x14ac:dyDescent="0.25">
      <c r="A42" s="62">
        <f>IF(zgłoszenia[[#This Row],[ID]]&gt;0,A41+1,"--")</f>
        <v>39</v>
      </c>
      <c r="B42" s="14" t="s">
        <v>37</v>
      </c>
      <c r="C42" s="70">
        <v>1298</v>
      </c>
      <c r="D42" s="12">
        <v>42754</v>
      </c>
      <c r="E42" s="31" t="s">
        <v>164</v>
      </c>
      <c r="F42" s="13" t="s">
        <v>23</v>
      </c>
      <c r="G42" s="13" t="s">
        <v>29</v>
      </c>
      <c r="H42" s="13" t="s">
        <v>118</v>
      </c>
      <c r="I42" s="36" t="s">
        <v>165</v>
      </c>
      <c r="J42" s="13">
        <v>47</v>
      </c>
      <c r="K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BOŚ.6743.47.2017.AŁ</v>
      </c>
      <c r="L42" s="12">
        <v>42773</v>
      </c>
      <c r="M42" s="13" t="s">
        <v>19</v>
      </c>
      <c r="N42" s="11">
        <f ca="1">IF(zgłoszenia[[#This Row],[ID]]&gt;0,IF(zgłoszenia[[#This Row],[Data zakończenia sprawy]]=0,TODAY()-D42,zgłoszenia[[#This Row],[Data zakończenia sprawy]]-zgłoszenia[[#This Row],[Data wpływu wniosku]]),"")</f>
        <v>19</v>
      </c>
      <c r="O42" s="65">
        <f>IF($F42=dane!$B$8,6743+3,(IF($F42=dane!$B$9,6743+4,(IF($F42=dane!$B$10,6743+5,6743)))))</f>
        <v>6743</v>
      </c>
    </row>
    <row r="43" spans="1:37" ht="45" x14ac:dyDescent="0.25">
      <c r="A43" s="62">
        <f>IF(zgłoszenia[[#This Row],[ID]]&gt;0,A42+1,"--")</f>
        <v>40</v>
      </c>
      <c r="B43" s="14" t="s">
        <v>37</v>
      </c>
      <c r="C43" s="70">
        <v>1299</v>
      </c>
      <c r="D43" s="12">
        <v>42754</v>
      </c>
      <c r="E43" s="31" t="s">
        <v>164</v>
      </c>
      <c r="F43" s="13" t="s">
        <v>23</v>
      </c>
      <c r="G43" s="13" t="s">
        <v>29</v>
      </c>
      <c r="H43" s="13" t="s">
        <v>118</v>
      </c>
      <c r="I43" s="36" t="s">
        <v>166</v>
      </c>
      <c r="J43" s="13">
        <v>48</v>
      </c>
      <c r="K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BOŚ.6743.48.2017.AŁ</v>
      </c>
      <c r="L43" s="12">
        <v>42773</v>
      </c>
      <c r="M43" s="13" t="s">
        <v>19</v>
      </c>
      <c r="N43" s="11">
        <f ca="1">IF(zgłoszenia[[#This Row],[ID]]&gt;0,IF(zgłoszenia[[#This Row],[Data zakończenia sprawy]]=0,TODAY()-D43,zgłoszenia[[#This Row],[Data zakończenia sprawy]]-zgłoszenia[[#This Row],[Data wpływu wniosku]]),"")</f>
        <v>19</v>
      </c>
      <c r="O43" s="65">
        <f>IF($F43=dane!$B$8,6743+3,(IF($F43=dane!$B$9,6743+4,(IF($F43=dane!$B$10,6743+5,6743)))))</f>
        <v>6743</v>
      </c>
    </row>
    <row r="44" spans="1:37" ht="45" x14ac:dyDescent="0.25">
      <c r="A44" s="62">
        <f>IF(zgłoszenia[[#This Row],[ID]]&gt;0,A43+1,"--")</f>
        <v>41</v>
      </c>
      <c r="B44" s="14" t="s">
        <v>40</v>
      </c>
      <c r="C44" s="70">
        <v>1301</v>
      </c>
      <c r="D44" s="12">
        <v>42754</v>
      </c>
      <c r="E44" s="31" t="s">
        <v>167</v>
      </c>
      <c r="F44" s="13" t="s">
        <v>23</v>
      </c>
      <c r="G44" s="13" t="s">
        <v>21</v>
      </c>
      <c r="H44" s="13" t="s">
        <v>168</v>
      </c>
      <c r="I44" s="36" t="s">
        <v>169</v>
      </c>
      <c r="J44" s="13">
        <v>38</v>
      </c>
      <c r="K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BOŚ.6743.38.2017.ŁD</v>
      </c>
      <c r="L44" s="12">
        <v>42768</v>
      </c>
      <c r="M44" s="13" t="s">
        <v>19</v>
      </c>
      <c r="N44" s="11">
        <f ca="1">IF(zgłoszenia[[#This Row],[ID]]&gt;0,IF(zgłoszenia[[#This Row],[Data zakończenia sprawy]]=0,TODAY()-D44,zgłoszenia[[#This Row],[Data zakończenia sprawy]]-zgłoszenia[[#This Row],[Data wpływu wniosku]]),"")</f>
        <v>14</v>
      </c>
      <c r="O44" s="65">
        <f>IF($F44=dane!$B$8,6743+3,(IF($F44=dane!$B$9,6743+4,(IF($F44=dane!$B$10,6743+5,6743)))))</f>
        <v>6743</v>
      </c>
    </row>
    <row r="45" spans="1:37" ht="45" x14ac:dyDescent="0.25">
      <c r="A45" s="62">
        <f>IF(zgłoszenia[[#This Row],[ID]]&gt;0,A44+1,"--")</f>
        <v>42</v>
      </c>
      <c r="B45" s="14" t="s">
        <v>61</v>
      </c>
      <c r="C45" s="70">
        <v>1257</v>
      </c>
      <c r="D45" s="12">
        <v>42754</v>
      </c>
      <c r="E45" s="31" t="s">
        <v>170</v>
      </c>
      <c r="F45" s="13" t="s">
        <v>17</v>
      </c>
      <c r="G45" s="13" t="s">
        <v>29</v>
      </c>
      <c r="H45" s="13" t="s">
        <v>118</v>
      </c>
      <c r="I45" s="36" t="s">
        <v>119</v>
      </c>
      <c r="J45" s="13">
        <v>41</v>
      </c>
      <c r="K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BOŚ.6743.41.2017.WK</v>
      </c>
      <c r="L45" s="12">
        <v>42758</v>
      </c>
      <c r="M45" s="13" t="s">
        <v>19</v>
      </c>
      <c r="N45" s="11">
        <f ca="1">IF(zgłoszenia[[#This Row],[ID]]&gt;0,IF(zgłoszenia[[#This Row],[Data zakończenia sprawy]]=0,TODAY()-D45,zgłoszenia[[#This Row],[Data zakończenia sprawy]]-zgłoszenia[[#This Row],[Data wpływu wniosku]]),"")</f>
        <v>4</v>
      </c>
      <c r="O45" s="65">
        <f>IF($F45=dane!$B$8,6743+3,(IF($F45=dane!$B$9,6743+4,(IF($F45=dane!$B$10,6743+5,6743)))))</f>
        <v>6743</v>
      </c>
    </row>
    <row r="46" spans="1:37" ht="45" x14ac:dyDescent="0.25">
      <c r="A46" s="62">
        <f>IF(zgłoszenia[[#This Row],[ID]]&gt;0,A45+1,"--")</f>
        <v>43</v>
      </c>
      <c r="B46" s="14" t="s">
        <v>61</v>
      </c>
      <c r="C46" s="70">
        <v>1317</v>
      </c>
      <c r="D46" s="12">
        <v>42754</v>
      </c>
      <c r="E46" s="31" t="s">
        <v>171</v>
      </c>
      <c r="F46" s="13" t="s">
        <v>20</v>
      </c>
      <c r="G46" s="13" t="s">
        <v>29</v>
      </c>
      <c r="H46" s="13" t="s">
        <v>99</v>
      </c>
      <c r="I46" s="36" t="s">
        <v>172</v>
      </c>
      <c r="J46" s="13">
        <v>40</v>
      </c>
      <c r="K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BOŚ.6743.40.2017.WK</v>
      </c>
      <c r="L46" s="12">
        <v>42759</v>
      </c>
      <c r="M46" s="13" t="s">
        <v>19</v>
      </c>
      <c r="N46" s="11">
        <f ca="1">IF(zgłoszenia[[#This Row],[ID]]&gt;0,IF(zgłoszenia[[#This Row],[Data zakończenia sprawy]]=0,TODAY()-D46,zgłoszenia[[#This Row],[Data zakończenia sprawy]]-zgłoszenia[[#This Row],[Data wpływu wniosku]]),"")</f>
        <v>5</v>
      </c>
      <c r="O46" s="65">
        <f>IF($F46=dane!$B$8,6743+3,(IF($F46=dane!$B$9,6743+4,(IF($F46=dane!$B$10,6743+5,6743)))))</f>
        <v>6743</v>
      </c>
    </row>
    <row r="47" spans="1:37" ht="45" x14ac:dyDescent="0.25">
      <c r="A47" s="62">
        <f>IF(zgłoszenia[[#This Row],[ID]]&gt;0,A46+1,"--")</f>
        <v>44</v>
      </c>
      <c r="B47" s="14" t="s">
        <v>61</v>
      </c>
      <c r="C47" s="70">
        <v>1323</v>
      </c>
      <c r="D47" s="12">
        <v>42754</v>
      </c>
      <c r="E47" s="31" t="s">
        <v>173</v>
      </c>
      <c r="F47" s="13" t="s">
        <v>17</v>
      </c>
      <c r="G47" s="13" t="s">
        <v>32</v>
      </c>
      <c r="H47" s="13" t="s">
        <v>128</v>
      </c>
      <c r="I47" s="36" t="s">
        <v>174</v>
      </c>
      <c r="J47" s="13">
        <v>42</v>
      </c>
      <c r="K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BOŚ.6743.42.2017.WK</v>
      </c>
      <c r="L47" s="12">
        <v>42760</v>
      </c>
      <c r="M47" s="13" t="s">
        <v>19</v>
      </c>
      <c r="N47" s="11">
        <f ca="1">IF(zgłoszenia[[#This Row],[ID]]&gt;0,IF(zgłoszenia[[#This Row],[Data zakończenia sprawy]]=0,TODAY()-D47,zgłoszenia[[#This Row],[Data zakończenia sprawy]]-zgłoszenia[[#This Row],[Data wpływu wniosku]]),"")</f>
        <v>6</v>
      </c>
      <c r="O47" s="65">
        <f>IF($F47=dane!$B$8,6743+3,(IF($F47=dane!$B$9,6743+4,(IF($F47=dane!$B$10,6743+5,6743)))))</f>
        <v>6743</v>
      </c>
    </row>
    <row r="48" spans="1:37" ht="30" x14ac:dyDescent="0.25">
      <c r="A48" s="62">
        <f>IF(zgłoszenia[[#This Row],[ID]]&gt;0,A47+1,"--")</f>
        <v>45</v>
      </c>
      <c r="B48" s="14" t="s">
        <v>61</v>
      </c>
      <c r="C48" s="70">
        <v>1322</v>
      </c>
      <c r="D48" s="12">
        <v>42754</v>
      </c>
      <c r="E48" s="31" t="s">
        <v>175</v>
      </c>
      <c r="F48" s="13" t="s">
        <v>17</v>
      </c>
      <c r="G48" s="13" t="s">
        <v>32</v>
      </c>
      <c r="H48" s="13" t="s">
        <v>176</v>
      </c>
      <c r="I48" s="36" t="s">
        <v>177</v>
      </c>
      <c r="J48" s="13">
        <v>43</v>
      </c>
      <c r="K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BOŚ.6743.43.2017.WK</v>
      </c>
      <c r="L48" s="12">
        <v>42760</v>
      </c>
      <c r="M48" s="13" t="s">
        <v>62</v>
      </c>
      <c r="N48" s="11">
        <f ca="1">IF(zgłoszenia[[#This Row],[ID]]&gt;0,IF(zgłoszenia[[#This Row],[Data zakończenia sprawy]]=0,TODAY()-D48,zgłoszenia[[#This Row],[Data zakończenia sprawy]]-zgłoszenia[[#This Row],[Data wpływu wniosku]]),"")</f>
        <v>6</v>
      </c>
      <c r="O48" s="65">
        <f>IF($F48=dane!$B$8,6743+3,(IF($F48=dane!$B$9,6743+4,(IF($F48=dane!$B$10,6743+5,6743)))))</f>
        <v>6743</v>
      </c>
    </row>
    <row r="49" spans="1:16" ht="45" x14ac:dyDescent="0.25">
      <c r="A49" s="62">
        <f>IF(zgłoszenia[[#This Row],[ID]]&gt;0,A48+1,"--")</f>
        <v>46</v>
      </c>
      <c r="B49" s="14" t="s">
        <v>61</v>
      </c>
      <c r="C49" s="70">
        <v>1367</v>
      </c>
      <c r="D49" s="12">
        <v>42755</v>
      </c>
      <c r="E49" s="31" t="s">
        <v>178</v>
      </c>
      <c r="F49" s="13" t="s">
        <v>17</v>
      </c>
      <c r="G49" s="13" t="s">
        <v>29</v>
      </c>
      <c r="H49" s="13" t="s">
        <v>118</v>
      </c>
      <c r="I49" s="36" t="s">
        <v>179</v>
      </c>
      <c r="J49" s="13">
        <v>44</v>
      </c>
      <c r="K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BOŚ.6743.44.2017.WK</v>
      </c>
      <c r="L49" s="12">
        <v>42769</v>
      </c>
      <c r="M49" s="13" t="s">
        <v>19</v>
      </c>
      <c r="N49" s="11">
        <f ca="1">IF(zgłoszenia[[#This Row],[ID]]&gt;0,IF(zgłoszenia[[#This Row],[Data zakończenia sprawy]]=0,TODAY()-D49,zgłoszenia[[#This Row],[Data zakończenia sprawy]]-zgłoszenia[[#This Row],[Data wpływu wniosku]]),"")</f>
        <v>14</v>
      </c>
      <c r="O49" s="65">
        <f>IF($F49=dane!$B$8,6743+3,(IF($F49=dane!$B$9,6743+4,(IF($F49=dane!$B$10,6743+5,6743)))))</f>
        <v>6743</v>
      </c>
    </row>
    <row r="50" spans="1:16" ht="45" x14ac:dyDescent="0.25">
      <c r="A50" s="62">
        <f>IF(zgłoszenia[[#This Row],[ID]]&gt;0,A49+1,"--")</f>
        <v>47</v>
      </c>
      <c r="B50" s="14" t="s">
        <v>61</v>
      </c>
      <c r="C50" s="70">
        <v>1420</v>
      </c>
      <c r="D50" s="12">
        <v>42755</v>
      </c>
      <c r="E50" s="31" t="s">
        <v>180</v>
      </c>
      <c r="F50" s="13" t="s">
        <v>17</v>
      </c>
      <c r="G50" s="13" t="s">
        <v>29</v>
      </c>
      <c r="H50" s="13" t="s">
        <v>87</v>
      </c>
      <c r="I50" s="36" t="s">
        <v>181</v>
      </c>
      <c r="J50" s="13">
        <v>45</v>
      </c>
      <c r="K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BOŚ.6743.45.2017.WK</v>
      </c>
      <c r="L50" s="12">
        <v>42787</v>
      </c>
      <c r="M50" s="13" t="s">
        <v>19</v>
      </c>
      <c r="N50" s="11">
        <f ca="1">IF(zgłoszenia[[#This Row],[ID]]&gt;0,IF(zgłoszenia[[#This Row],[Data zakończenia sprawy]]=0,TODAY()-D50,zgłoszenia[[#This Row],[Data zakończenia sprawy]]-zgłoszenia[[#This Row],[Data wpływu wniosku]]),"")</f>
        <v>32</v>
      </c>
      <c r="O50" s="65">
        <f>IF($F50=dane!$B$8,6743+3,(IF($F50=dane!$B$9,6743+4,(IF($F50=dane!$B$10,6743+5,6743)))))</f>
        <v>6743</v>
      </c>
    </row>
    <row r="51" spans="1:16" ht="30" x14ac:dyDescent="0.25">
      <c r="A51" s="62">
        <f>IF(zgłoszenia[[#This Row],[ID]]&gt;0,A50+1,"--")</f>
        <v>48</v>
      </c>
      <c r="B51" s="14" t="s">
        <v>38</v>
      </c>
      <c r="C51" s="70">
        <v>1399</v>
      </c>
      <c r="D51" s="12">
        <v>42755</v>
      </c>
      <c r="E51" s="31" t="s">
        <v>149</v>
      </c>
      <c r="F51" s="13" t="s">
        <v>17</v>
      </c>
      <c r="G51" s="13" t="s">
        <v>33</v>
      </c>
      <c r="H51" s="13" t="s">
        <v>145</v>
      </c>
      <c r="I51" s="36" t="s">
        <v>182</v>
      </c>
      <c r="J51" s="13">
        <v>5</v>
      </c>
      <c r="K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BOŚ.6743.5.2017.IN</v>
      </c>
      <c r="L51" s="12">
        <v>42761</v>
      </c>
      <c r="M51" s="13" t="s">
        <v>31</v>
      </c>
      <c r="N51" s="11">
        <f ca="1">IF(zgłoszenia[[#This Row],[ID]]&gt;0,IF(zgłoszenia[[#This Row],[Data zakończenia sprawy]]=0,TODAY()-D51,zgłoszenia[[#This Row],[Data zakończenia sprawy]]-zgłoszenia[[#This Row],[Data wpływu wniosku]]),"")</f>
        <v>6</v>
      </c>
      <c r="O51" s="65">
        <f>IF($F51=dane!$B$8,6743+3,(IF($F51=dane!$B$9,6743+4,(IF($F51=dane!$B$10,6743+5,6743)))))</f>
        <v>6743</v>
      </c>
    </row>
    <row r="52" spans="1:16" ht="45" x14ac:dyDescent="0.25">
      <c r="A52" s="62">
        <f>IF(zgłoszenia[[#This Row],[ID]]&gt;0,A51+1,"--")</f>
        <v>49</v>
      </c>
      <c r="B52" s="14" t="s">
        <v>59</v>
      </c>
      <c r="C52" s="70">
        <v>1648</v>
      </c>
      <c r="D52" s="12">
        <v>42758</v>
      </c>
      <c r="E52" s="31" t="s">
        <v>183</v>
      </c>
      <c r="F52" s="13" t="s">
        <v>57</v>
      </c>
      <c r="G52" s="13" t="s">
        <v>26</v>
      </c>
      <c r="H52" s="13" t="s">
        <v>107</v>
      </c>
      <c r="I52" s="36" t="s">
        <v>184</v>
      </c>
      <c r="J52" s="13">
        <v>5</v>
      </c>
      <c r="K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BOŚ.6748.5.2017.SR</v>
      </c>
      <c r="L52" s="12">
        <v>42788</v>
      </c>
      <c r="M52" s="13" t="s">
        <v>19</v>
      </c>
      <c r="N52" s="11">
        <f ca="1">IF(zgłoszenia[[#This Row],[ID]]&gt;0,IF(zgłoszenia[[#This Row],[Data zakończenia sprawy]]=0,TODAY()-D52,zgłoszenia[[#This Row],[Data zakończenia sprawy]]-zgłoszenia[[#This Row],[Data wpływu wniosku]]),"")</f>
        <v>30</v>
      </c>
      <c r="O52" s="69">
        <f>IF($F52=dane!$B$8,6743+3,(IF($F52=dane!$B$9,6743+4,(IF($F52=dane!$B$10,6743+5,6743)))))</f>
        <v>6748</v>
      </c>
      <c r="P52" s="74"/>
    </row>
    <row r="53" spans="1:16" ht="45" x14ac:dyDescent="0.25">
      <c r="A53" s="62">
        <f>IF(zgłoszenia[[#This Row],[ID]]&gt;0,A52+1,"--")</f>
        <v>50</v>
      </c>
      <c r="B53" s="14" t="s">
        <v>61</v>
      </c>
      <c r="C53" s="70">
        <v>1534</v>
      </c>
      <c r="D53" s="12">
        <v>42758</v>
      </c>
      <c r="E53" s="31" t="s">
        <v>185</v>
      </c>
      <c r="F53" s="13" t="s">
        <v>20</v>
      </c>
      <c r="G53" s="13" t="s">
        <v>29</v>
      </c>
      <c r="H53" s="13" t="s">
        <v>29</v>
      </c>
      <c r="I53" s="36" t="s">
        <v>186</v>
      </c>
      <c r="J53" s="13">
        <v>49</v>
      </c>
      <c r="K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BOŚ.6743.49.2017.WK</v>
      </c>
      <c r="L53" s="12">
        <v>42766</v>
      </c>
      <c r="M53" s="13" t="s">
        <v>19</v>
      </c>
      <c r="N53" s="11">
        <f ca="1">IF(zgłoszenia[[#This Row],[ID]]&gt;0,IF(zgłoszenia[[#This Row],[Data zakończenia sprawy]]=0,TODAY()-D53,zgłoszenia[[#This Row],[Data zakończenia sprawy]]-zgłoszenia[[#This Row],[Data wpływu wniosku]]),"")</f>
        <v>8</v>
      </c>
      <c r="O53" s="65">
        <f>IF($F53=dane!$B$8,6743+3,(IF($F53=dane!$B$9,6743+4,(IF($F53=dane!$B$10,6743+5,6743)))))</f>
        <v>6743</v>
      </c>
    </row>
    <row r="54" spans="1:16" ht="45" x14ac:dyDescent="0.25">
      <c r="A54" s="62">
        <f>IF(zgłoszenia[[#This Row],[ID]]&gt;0,A53+1,"--")</f>
        <v>51</v>
      </c>
      <c r="B54" s="14" t="s">
        <v>61</v>
      </c>
      <c r="C54" s="70">
        <v>1535</v>
      </c>
      <c r="D54" s="12">
        <v>42758</v>
      </c>
      <c r="E54" s="31" t="s">
        <v>185</v>
      </c>
      <c r="F54" s="13" t="s">
        <v>20</v>
      </c>
      <c r="G54" s="13" t="s">
        <v>29</v>
      </c>
      <c r="H54" s="13" t="s">
        <v>29</v>
      </c>
      <c r="I54" s="36" t="s">
        <v>187</v>
      </c>
      <c r="J54" s="13">
        <v>50</v>
      </c>
      <c r="K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BOŚ.6743.50.2017.WK</v>
      </c>
      <c r="L54" s="12">
        <v>42772</v>
      </c>
      <c r="M54" s="13" t="s">
        <v>19</v>
      </c>
      <c r="N54" s="11">
        <f ca="1">IF(zgłoszenia[[#This Row],[ID]]&gt;0,IF(zgłoszenia[[#This Row],[Data zakończenia sprawy]]=0,TODAY()-D54,zgłoszenia[[#This Row],[Data zakończenia sprawy]]-zgłoszenia[[#This Row],[Data wpływu wniosku]]),"")</f>
        <v>14</v>
      </c>
      <c r="O54" s="65">
        <f>IF($F54=dane!$B$8,6743+3,(IF($F54=dane!$B$9,6743+4,(IF($F54=dane!$B$10,6743+5,6743)))))</f>
        <v>6743</v>
      </c>
    </row>
    <row r="55" spans="1:16" ht="45" x14ac:dyDescent="0.25">
      <c r="A55" s="62">
        <f>IF(zgłoszenia[[#This Row],[ID]]&gt;0,A54+1,"--")</f>
        <v>52</v>
      </c>
      <c r="B55" s="14" t="s">
        <v>61</v>
      </c>
      <c r="C55" s="70">
        <v>1536</v>
      </c>
      <c r="D55" s="12">
        <v>42758</v>
      </c>
      <c r="E55" s="31" t="s">
        <v>185</v>
      </c>
      <c r="F55" s="13" t="s">
        <v>20</v>
      </c>
      <c r="G55" s="13" t="s">
        <v>29</v>
      </c>
      <c r="H55" s="13" t="s">
        <v>29</v>
      </c>
      <c r="I55" s="36" t="s">
        <v>186</v>
      </c>
      <c r="J55" s="13">
        <v>51</v>
      </c>
      <c r="K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BOŚ.6743.51.2017.WK</v>
      </c>
      <c r="L55" s="12">
        <v>42766</v>
      </c>
      <c r="M55" s="13" t="s">
        <v>19</v>
      </c>
      <c r="N55" s="11">
        <f ca="1">IF(zgłoszenia[[#This Row],[ID]]&gt;0,IF(zgłoszenia[[#This Row],[Data zakończenia sprawy]]=0,TODAY()-D55,zgłoszenia[[#This Row],[Data zakończenia sprawy]]-zgłoszenia[[#This Row],[Data wpływu wniosku]]),"")</f>
        <v>8</v>
      </c>
      <c r="O55" s="65">
        <f>IF($F55=dane!$B$8,6743+3,(IF($F55=dane!$B$9,6743+4,(IF($F55=dane!$B$10,6743+5,6743)))))</f>
        <v>6743</v>
      </c>
    </row>
    <row r="56" spans="1:16" ht="30" x14ac:dyDescent="0.25">
      <c r="A56" s="62">
        <f>IF(zgłoszenia[[#This Row],[ID]]&gt;0,A55+1,"--")</f>
        <v>53</v>
      </c>
      <c r="B56" s="14" t="s">
        <v>36</v>
      </c>
      <c r="C56" s="70">
        <v>1581</v>
      </c>
      <c r="D56" s="12">
        <v>42759</v>
      </c>
      <c r="E56" s="31" t="s">
        <v>149</v>
      </c>
      <c r="F56" s="13" t="s">
        <v>58</v>
      </c>
      <c r="G56" s="13" t="s">
        <v>33</v>
      </c>
      <c r="H56" s="13" t="s">
        <v>147</v>
      </c>
      <c r="I56" s="36" t="s">
        <v>188</v>
      </c>
      <c r="J56" s="13">
        <v>6</v>
      </c>
      <c r="K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BOŚ.6746.6.2017.KŻ</v>
      </c>
      <c r="L56" s="12">
        <v>42769</v>
      </c>
      <c r="M56" s="13" t="s">
        <v>22</v>
      </c>
      <c r="N56" s="11">
        <f ca="1">IF(zgłoszenia[[#This Row],[ID]]&gt;0,IF(zgłoszenia[[#This Row],[Data zakończenia sprawy]]=0,TODAY()-D56,zgłoszenia[[#This Row],[Data zakończenia sprawy]]-zgłoszenia[[#This Row],[Data wpływu wniosku]]),"")</f>
        <v>10</v>
      </c>
      <c r="O56" s="69">
        <f>IF($F56=dane!$B$8,6743+3,(IF($F56=dane!$B$9,6743+4,(IF($F56=dane!$B$10,6743+5,6743)))))</f>
        <v>6746</v>
      </c>
      <c r="P56" s="74"/>
    </row>
    <row r="57" spans="1:16" ht="30" x14ac:dyDescent="0.25">
      <c r="A57" s="62">
        <f>IF(zgłoszenia[[#This Row],[ID]]&gt;0,A56+1,"--")</f>
        <v>54</v>
      </c>
      <c r="B57" s="14" t="s">
        <v>61</v>
      </c>
      <c r="C57" s="70">
        <v>1691</v>
      </c>
      <c r="D57" s="12">
        <v>42760</v>
      </c>
      <c r="E57" s="31" t="s">
        <v>189</v>
      </c>
      <c r="F57" s="13" t="s">
        <v>17</v>
      </c>
      <c r="G57" s="13" t="s">
        <v>21</v>
      </c>
      <c r="H57" s="13" t="s">
        <v>190</v>
      </c>
      <c r="I57" s="36" t="s">
        <v>191</v>
      </c>
      <c r="J57" s="13">
        <v>53</v>
      </c>
      <c r="K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BOŚ.6743.53.2017.WK</v>
      </c>
      <c r="L57" s="12">
        <v>42769</v>
      </c>
      <c r="M57" s="13" t="s">
        <v>62</v>
      </c>
      <c r="N57" s="11">
        <f ca="1">IF(zgłoszenia[[#This Row],[ID]]&gt;0,IF(zgłoszenia[[#This Row],[Data zakończenia sprawy]]=0,TODAY()-D57,zgłoszenia[[#This Row],[Data zakończenia sprawy]]-zgłoszenia[[#This Row],[Data wpływu wniosku]]),"")</f>
        <v>9</v>
      </c>
      <c r="O57" s="65">
        <f>IF($F57=dane!$B$8,6743+3,(IF($F57=dane!$B$9,6743+4,(IF($F57=dane!$B$10,6743+5,6743)))))</f>
        <v>6743</v>
      </c>
    </row>
    <row r="58" spans="1:16" ht="45" x14ac:dyDescent="0.25">
      <c r="A58" s="62">
        <f>IF(zgłoszenia[[#This Row],[ID]]&gt;0,A57+1,"--")</f>
        <v>55</v>
      </c>
      <c r="B58" s="14" t="s">
        <v>38</v>
      </c>
      <c r="C58" s="70">
        <v>1701</v>
      </c>
      <c r="D58" s="12">
        <v>42760</v>
      </c>
      <c r="E58" s="31" t="s">
        <v>192</v>
      </c>
      <c r="F58" s="13" t="s">
        <v>17</v>
      </c>
      <c r="G58" s="13" t="s">
        <v>18</v>
      </c>
      <c r="H58" s="13" t="s">
        <v>70</v>
      </c>
      <c r="I58" s="36" t="s">
        <v>193</v>
      </c>
      <c r="J58" s="13">
        <v>57</v>
      </c>
      <c r="K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BOŚ.6743.57.2017.IN</v>
      </c>
      <c r="L58" s="12">
        <v>42776</v>
      </c>
      <c r="M58" s="13" t="s">
        <v>19</v>
      </c>
      <c r="N58" s="11">
        <f ca="1">IF(zgłoszenia[[#This Row],[ID]]&gt;0,IF(zgłoszenia[[#This Row],[Data zakończenia sprawy]]=0,TODAY()-D58,zgłoszenia[[#This Row],[Data zakończenia sprawy]]-zgłoszenia[[#This Row],[Data wpływu wniosku]]),"")</f>
        <v>16</v>
      </c>
      <c r="O58" s="65">
        <f>IF($F58=dane!$B$8,6743+3,(IF($F58=dane!$B$9,6743+4,(IF($F58=dane!$B$10,6743+5,6743)))))</f>
        <v>6743</v>
      </c>
    </row>
    <row r="59" spans="1:16" ht="45" x14ac:dyDescent="0.25">
      <c r="A59" s="62">
        <f>IF(zgłoszenia[[#This Row],[ID]]&gt;0,A58+1,"--")</f>
        <v>56</v>
      </c>
      <c r="B59" s="14" t="s">
        <v>11</v>
      </c>
      <c r="C59" s="70">
        <v>1763</v>
      </c>
      <c r="D59" s="12">
        <v>42761</v>
      </c>
      <c r="E59" s="31" t="s">
        <v>109</v>
      </c>
      <c r="F59" s="13" t="s">
        <v>17</v>
      </c>
      <c r="G59" s="13" t="s">
        <v>24</v>
      </c>
      <c r="H59" s="13" t="s">
        <v>194</v>
      </c>
      <c r="I59" s="36" t="s">
        <v>195</v>
      </c>
      <c r="J59" s="13">
        <v>55</v>
      </c>
      <c r="K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BOŚ.6743.55.2017.AA</v>
      </c>
      <c r="L59" s="12">
        <v>42781</v>
      </c>
      <c r="M59" s="13" t="s">
        <v>19</v>
      </c>
      <c r="N59" s="11">
        <f ca="1">IF(zgłoszenia[[#This Row],[ID]]&gt;0,IF(zgłoszenia[[#This Row],[Data zakończenia sprawy]]=0,TODAY()-D59,zgłoszenia[[#This Row],[Data zakończenia sprawy]]-zgłoszenia[[#This Row],[Data wpływu wniosku]]),"")</f>
        <v>20</v>
      </c>
      <c r="O59" s="65">
        <f>IF($F59=dane!$B$8,6743+3,(IF($F59=dane!$B$9,6743+4,(IF($F59=dane!$B$10,6743+5,6743)))))</f>
        <v>6743</v>
      </c>
    </row>
    <row r="60" spans="1:16" ht="60" x14ac:dyDescent="0.25">
      <c r="A60" s="62">
        <f>IF(zgłoszenia[[#This Row],[ID]]&gt;0,A59+1,"--")</f>
        <v>57</v>
      </c>
      <c r="B60" s="14" t="s">
        <v>61</v>
      </c>
      <c r="C60" s="70">
        <v>1762</v>
      </c>
      <c r="D60" s="12">
        <v>42761</v>
      </c>
      <c r="E60" s="31" t="s">
        <v>196</v>
      </c>
      <c r="F60" s="13" t="s">
        <v>23</v>
      </c>
      <c r="G60" s="13" t="s">
        <v>26</v>
      </c>
      <c r="H60" s="13" t="s">
        <v>197</v>
      </c>
      <c r="I60" s="36" t="s">
        <v>198</v>
      </c>
      <c r="J60" s="13">
        <v>54</v>
      </c>
      <c r="K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BOŚ.6743.54.2017.WK</v>
      </c>
      <c r="L60" s="12">
        <v>42766</v>
      </c>
      <c r="M60" s="13" t="s">
        <v>19</v>
      </c>
      <c r="N60" s="11">
        <f ca="1">IF(zgłoszenia[[#This Row],[ID]]&gt;0,IF(zgłoszenia[[#This Row],[Data zakończenia sprawy]]=0,TODAY()-D60,zgłoszenia[[#This Row],[Data zakończenia sprawy]]-zgłoszenia[[#This Row],[Data wpływu wniosku]]),"")</f>
        <v>5</v>
      </c>
      <c r="O60" s="65">
        <f>IF($F60=dane!$B$8,6743+3,(IF($F60=dane!$B$9,6743+4,(IF($F60=dane!$B$10,6743+5,6743)))))</f>
        <v>6743</v>
      </c>
    </row>
    <row r="61" spans="1:16" ht="45" x14ac:dyDescent="0.25">
      <c r="A61" s="62">
        <f>IF(zgłoszenia[[#This Row],[ID]]&gt;0,A60+1,"--")</f>
        <v>58</v>
      </c>
      <c r="B61" s="14" t="s">
        <v>37</v>
      </c>
      <c r="C61" s="70">
        <v>1777</v>
      </c>
      <c r="D61" s="12">
        <v>42761</v>
      </c>
      <c r="E61" s="31" t="s">
        <v>180</v>
      </c>
      <c r="F61" s="13" t="s">
        <v>17</v>
      </c>
      <c r="G61" s="13" t="s">
        <v>29</v>
      </c>
      <c r="H61" s="13" t="s">
        <v>29</v>
      </c>
      <c r="I61" s="36" t="s">
        <v>199</v>
      </c>
      <c r="J61" s="13">
        <v>61</v>
      </c>
      <c r="K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BOŚ.6743.61.2017.AŁ</v>
      </c>
      <c r="L61" s="12">
        <v>42782</v>
      </c>
      <c r="M61" s="13" t="s">
        <v>19</v>
      </c>
      <c r="N61" s="11">
        <f ca="1">IF(zgłoszenia[[#This Row],[ID]]&gt;0,IF(zgłoszenia[[#This Row],[Data zakończenia sprawy]]=0,TODAY()-D61,zgłoszenia[[#This Row],[Data zakończenia sprawy]]-zgłoszenia[[#This Row],[Data wpływu wniosku]]),"")</f>
        <v>21</v>
      </c>
      <c r="O61" s="65">
        <f>IF($F61=dane!$B$8,6743+3,(IF($F61=dane!$B$9,6743+4,(IF($F61=dane!$B$10,6743+5,6743)))))</f>
        <v>6743</v>
      </c>
    </row>
    <row r="62" spans="1:16" ht="45" x14ac:dyDescent="0.25">
      <c r="A62" s="62">
        <f>IF(zgłoszenia[[#This Row],[ID]]&gt;0,A61+1,"--")</f>
        <v>59</v>
      </c>
      <c r="B62" s="14" t="s">
        <v>37</v>
      </c>
      <c r="C62" s="70">
        <v>1773</v>
      </c>
      <c r="D62" s="12">
        <v>42761</v>
      </c>
      <c r="E62" s="31" t="s">
        <v>180</v>
      </c>
      <c r="F62" s="13" t="s">
        <v>17</v>
      </c>
      <c r="G62" s="13" t="s">
        <v>29</v>
      </c>
      <c r="H62" s="13" t="s">
        <v>29</v>
      </c>
      <c r="I62" s="36" t="s">
        <v>200</v>
      </c>
      <c r="J62" s="13">
        <v>60</v>
      </c>
      <c r="K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BOŚ.6743.60.2017.AŁ</v>
      </c>
      <c r="L62" s="12">
        <v>42782</v>
      </c>
      <c r="M62" s="13" t="s">
        <v>19</v>
      </c>
      <c r="N62" s="11">
        <f ca="1">IF(zgłoszenia[[#This Row],[ID]]&gt;0,IF(zgłoszenia[[#This Row],[Data zakończenia sprawy]]=0,TODAY()-D62,zgłoszenia[[#This Row],[Data zakończenia sprawy]]-zgłoszenia[[#This Row],[Data wpływu wniosku]]),"")</f>
        <v>21</v>
      </c>
      <c r="O62" s="65">
        <f>IF($F62=dane!$B$8,6743+3,(IF($F62=dane!$B$9,6743+4,(IF($F62=dane!$B$10,6743+5,6743)))))</f>
        <v>6743</v>
      </c>
    </row>
    <row r="63" spans="1:16" ht="45" x14ac:dyDescent="0.25">
      <c r="A63" s="62">
        <f>IF(zgłoszenia[[#This Row],[ID]]&gt;0,A62+1,"--")</f>
        <v>60</v>
      </c>
      <c r="B63" s="14" t="s">
        <v>11</v>
      </c>
      <c r="C63" s="70">
        <v>1765</v>
      </c>
      <c r="D63" s="12">
        <v>42761</v>
      </c>
      <c r="E63" s="31" t="s">
        <v>109</v>
      </c>
      <c r="F63" s="13" t="s">
        <v>17</v>
      </c>
      <c r="G63" s="13" t="s">
        <v>24</v>
      </c>
      <c r="H63" s="13" t="s">
        <v>194</v>
      </c>
      <c r="I63" s="36" t="s">
        <v>304</v>
      </c>
      <c r="J63" s="13">
        <v>56</v>
      </c>
      <c r="K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BOŚ.6743.56.2017.AA</v>
      </c>
      <c r="L63" s="12">
        <v>42781</v>
      </c>
      <c r="M63" s="13" t="s">
        <v>19</v>
      </c>
      <c r="N63" s="11">
        <f ca="1">IF(zgłoszenia[[#This Row],[ID]]&gt;0,IF(zgłoszenia[[#This Row],[Data zakończenia sprawy]]=0,TODAY()-D63,zgłoszenia[[#This Row],[Data zakończenia sprawy]]-zgłoszenia[[#This Row],[Data wpływu wniosku]]),"")</f>
        <v>20</v>
      </c>
      <c r="O63" s="65">
        <f>IF($F63=dane!$B$8,6743+3,(IF($F63=dane!$B$9,6743+4,(IF($F63=dane!$B$10,6743+5,6743)))))</f>
        <v>6743</v>
      </c>
    </row>
    <row r="64" spans="1:16" ht="45" x14ac:dyDescent="0.25">
      <c r="A64" s="62">
        <f>IF(zgłoszenia[[#This Row],[ID]]&gt;0,A63+1,"--")</f>
        <v>61</v>
      </c>
      <c r="B64" s="14" t="s">
        <v>37</v>
      </c>
      <c r="C64" s="70">
        <v>1715</v>
      </c>
      <c r="D64" s="12">
        <v>42760</v>
      </c>
      <c r="E64" s="31" t="s">
        <v>201</v>
      </c>
      <c r="F64" s="13" t="s">
        <v>23</v>
      </c>
      <c r="G64" s="13" t="s">
        <v>29</v>
      </c>
      <c r="H64" s="13" t="s">
        <v>29</v>
      </c>
      <c r="I64" s="36" t="s">
        <v>153</v>
      </c>
      <c r="J64" s="13">
        <v>9</v>
      </c>
      <c r="K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BOŚ.6743.9.2017.AŁ</v>
      </c>
      <c r="L64" s="12">
        <v>42781</v>
      </c>
      <c r="M64" s="13" t="s">
        <v>19</v>
      </c>
      <c r="N64" s="11">
        <f ca="1">IF(zgłoszenia[[#This Row],[ID]]&gt;0,IF(zgłoszenia[[#This Row],[Data zakończenia sprawy]]=0,TODAY()-D64,zgłoszenia[[#This Row],[Data zakończenia sprawy]]-zgłoszenia[[#This Row],[Data wpływu wniosku]]),"")</f>
        <v>21</v>
      </c>
      <c r="O64" s="69">
        <f>IF($F64=dane!$B$8,6743+3,(IF($F64=dane!$B$9,6743+4,(IF($F64=dane!$B$10,6743+5,6743)))))</f>
        <v>6743</v>
      </c>
      <c r="P64" s="74"/>
    </row>
    <row r="65" spans="1:17" ht="45" x14ac:dyDescent="0.25">
      <c r="A65" s="62">
        <f>IF(zgłoszenia[[#This Row],[ID]]&gt;0,A64+1,"--")</f>
        <v>62</v>
      </c>
      <c r="B65" s="14" t="s">
        <v>37</v>
      </c>
      <c r="C65" s="70">
        <v>1770</v>
      </c>
      <c r="D65" s="12">
        <v>42761</v>
      </c>
      <c r="E65" s="31" t="s">
        <v>202</v>
      </c>
      <c r="F65" s="13" t="s">
        <v>17</v>
      </c>
      <c r="G65" s="13" t="s">
        <v>29</v>
      </c>
      <c r="H65" s="13" t="s">
        <v>118</v>
      </c>
      <c r="I65" s="36" t="s">
        <v>203</v>
      </c>
      <c r="J65" s="13">
        <v>10</v>
      </c>
      <c r="K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BOŚ.6743.10.2017.AŁ</v>
      </c>
      <c r="L65" s="12">
        <v>42781</v>
      </c>
      <c r="M65" s="13" t="s">
        <v>19</v>
      </c>
      <c r="N65" s="11">
        <f ca="1">IF(zgłoszenia[[#This Row],[ID]]&gt;0,IF(zgłoszenia[[#This Row],[Data zakończenia sprawy]]=0,TODAY()-D65,zgłoszenia[[#This Row],[Data zakończenia sprawy]]-zgłoszenia[[#This Row],[Data wpływu wniosku]]),"")</f>
        <v>20</v>
      </c>
      <c r="O65" s="69">
        <f>IF($F65=dane!$B$8,6743+3,(IF($F65=dane!$B$9,6743+4,(IF($F65=dane!$B$10,6743+5,6743)))))</f>
        <v>6743</v>
      </c>
      <c r="P65" s="74"/>
    </row>
    <row r="66" spans="1:17" ht="45" x14ac:dyDescent="0.25">
      <c r="A66" s="62">
        <f>IF(zgłoszenia[[#This Row],[ID]]&gt;0,A65+1,"--")</f>
        <v>63</v>
      </c>
      <c r="B66" s="14" t="s">
        <v>60</v>
      </c>
      <c r="C66" s="70">
        <v>1721</v>
      </c>
      <c r="D66" s="12">
        <v>42760</v>
      </c>
      <c r="E66" s="31" t="s">
        <v>204</v>
      </c>
      <c r="F66" s="13" t="s">
        <v>23</v>
      </c>
      <c r="G66" s="13" t="s">
        <v>32</v>
      </c>
      <c r="H66" s="13" t="s">
        <v>205</v>
      </c>
      <c r="I66" s="36" t="s">
        <v>206</v>
      </c>
      <c r="J66" s="13">
        <v>64</v>
      </c>
      <c r="K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BOŚ.6743.64.2017.EJ</v>
      </c>
      <c r="L66" s="12">
        <v>42781</v>
      </c>
      <c r="M66" s="13" t="s">
        <v>19</v>
      </c>
      <c r="N66" s="11">
        <f ca="1">IF(zgłoszenia[[#This Row],[ID]]&gt;0,IF(zgłoszenia[[#This Row],[Data zakończenia sprawy]]=0,TODAY()-D66,zgłoszenia[[#This Row],[Data zakończenia sprawy]]-zgłoszenia[[#This Row],[Data wpływu wniosku]]),"")</f>
        <v>21</v>
      </c>
      <c r="O66" s="65">
        <f>IF($F66=dane!$B$8,6743+3,(IF($F66=dane!$B$9,6743+4,(IF($F66=dane!$B$10,6743+5,6743)))))</f>
        <v>6743</v>
      </c>
    </row>
    <row r="67" spans="1:17" ht="45" x14ac:dyDescent="0.25">
      <c r="A67" s="62">
        <f>IF(zgłoszenia[[#This Row],[ID]]&gt;0,A66+1,"--")</f>
        <v>64</v>
      </c>
      <c r="B67" s="14" t="s">
        <v>60</v>
      </c>
      <c r="C67" s="70">
        <v>1719</v>
      </c>
      <c r="D67" s="12">
        <v>42760</v>
      </c>
      <c r="E67" s="31" t="s">
        <v>207</v>
      </c>
      <c r="F67" s="13" t="s">
        <v>23</v>
      </c>
      <c r="G67" s="13" t="s">
        <v>32</v>
      </c>
      <c r="H67" s="13" t="s">
        <v>208</v>
      </c>
      <c r="I67" s="36" t="s">
        <v>209</v>
      </c>
      <c r="J67" s="13">
        <v>62</v>
      </c>
      <c r="K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BOŚ.6743.62.2017.EJ</v>
      </c>
      <c r="L67" s="12">
        <v>42781</v>
      </c>
      <c r="M67" s="13" t="s">
        <v>19</v>
      </c>
      <c r="N67" s="11">
        <f ca="1">IF(zgłoszenia[[#This Row],[ID]]&gt;0,IF(zgłoszenia[[#This Row],[Data zakończenia sprawy]]=0,TODAY()-D67,zgłoszenia[[#This Row],[Data zakończenia sprawy]]-zgłoszenia[[#This Row],[Data wpływu wniosku]]),"")</f>
        <v>21</v>
      </c>
      <c r="O67" s="65">
        <f>IF($F67=dane!$B$8,6743+3,(IF($F67=dane!$B$9,6743+4,(IF($F67=dane!$B$10,6743+5,6743)))))</f>
        <v>6743</v>
      </c>
    </row>
    <row r="68" spans="1:17" ht="45" x14ac:dyDescent="0.25">
      <c r="A68" s="62">
        <f>IF(zgłoszenia[[#This Row],[ID]]&gt;0,A67+1,"--")</f>
        <v>65</v>
      </c>
      <c r="B68" s="14" t="s">
        <v>38</v>
      </c>
      <c r="C68" s="70">
        <v>1793</v>
      </c>
      <c r="D68" s="12">
        <v>42761</v>
      </c>
      <c r="E68" s="31" t="s">
        <v>210</v>
      </c>
      <c r="F68" s="13" t="s">
        <v>23</v>
      </c>
      <c r="G68" s="13" t="s">
        <v>18</v>
      </c>
      <c r="H68" s="13" t="s">
        <v>211</v>
      </c>
      <c r="I68" s="36" t="s">
        <v>212</v>
      </c>
      <c r="J68" s="13">
        <v>59</v>
      </c>
      <c r="K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BOŚ.6743.59.2017.IN</v>
      </c>
      <c r="L68" s="12">
        <v>42782</v>
      </c>
      <c r="M68" s="13" t="s">
        <v>19</v>
      </c>
      <c r="N68" s="11">
        <f ca="1">IF(zgłoszenia[[#This Row],[ID]]&gt;0,IF(zgłoszenia[[#This Row],[Data zakończenia sprawy]]=0,TODAY()-D68,zgłoszenia[[#This Row],[Data zakończenia sprawy]]-zgłoszenia[[#This Row],[Data wpływu wniosku]]),"")</f>
        <v>21</v>
      </c>
      <c r="O68" s="65">
        <f>IF($F68=dane!$B$8,6743+3,(IF($F68=dane!$B$9,6743+4,(IF($F68=dane!$B$10,6743+5,6743)))))</f>
        <v>6743</v>
      </c>
    </row>
    <row r="69" spans="1:17" ht="45" x14ac:dyDescent="0.25">
      <c r="A69" s="62">
        <f>IF(zgłoszenia[[#This Row],[ID]]&gt;0,A68+1,"--")</f>
        <v>66</v>
      </c>
      <c r="B69" s="14" t="s">
        <v>39</v>
      </c>
      <c r="C69" s="70">
        <v>1796</v>
      </c>
      <c r="D69" s="12">
        <v>42761</v>
      </c>
      <c r="E69" s="31" t="s">
        <v>213</v>
      </c>
      <c r="F69" s="13" t="s">
        <v>17</v>
      </c>
      <c r="G69" s="13" t="s">
        <v>32</v>
      </c>
      <c r="H69" s="13" t="s">
        <v>214</v>
      </c>
      <c r="I69" s="36" t="s">
        <v>215</v>
      </c>
      <c r="J69" s="13">
        <v>8</v>
      </c>
      <c r="K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BOŚ.6743.8.2017.MS</v>
      </c>
      <c r="L69" s="12">
        <v>42781</v>
      </c>
      <c r="M69" s="13" t="s">
        <v>19</v>
      </c>
      <c r="N69" s="11">
        <f ca="1">IF(zgłoszenia[[#This Row],[ID]]&gt;0,IF(zgłoszenia[[#This Row],[Data zakończenia sprawy]]=0,TODAY()-D69,zgłoszenia[[#This Row],[Data zakończenia sprawy]]-zgłoszenia[[#This Row],[Data wpływu wniosku]]),"")</f>
        <v>20</v>
      </c>
      <c r="O69" s="69">
        <f>IF($F69=dane!$B$8,6743+3,(IF($F69=dane!$B$9,6743+4,(IF($F69=dane!$B$10,6743+5,6743)))))</f>
        <v>6743</v>
      </c>
      <c r="P69" s="74"/>
    </row>
    <row r="70" spans="1:17" ht="39.75" customHeight="1" x14ac:dyDescent="0.25">
      <c r="A70" s="62">
        <f>IF(zgłoszenia[[#This Row],[ID]]&gt;0,A69+1,"--")</f>
        <v>67</v>
      </c>
      <c r="B70" s="14" t="s">
        <v>37</v>
      </c>
      <c r="C70" s="70">
        <v>1865</v>
      </c>
      <c r="D70" s="12">
        <v>42762</v>
      </c>
      <c r="E70" s="31" t="s">
        <v>216</v>
      </c>
      <c r="F70" s="13" t="s">
        <v>23</v>
      </c>
      <c r="G70" s="13" t="s">
        <v>29</v>
      </c>
      <c r="H70" s="13" t="s">
        <v>29</v>
      </c>
      <c r="I70" s="36" t="s">
        <v>217</v>
      </c>
      <c r="J70" s="13">
        <v>63</v>
      </c>
      <c r="K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BOŚ.6743.63.2017.AŁ</v>
      </c>
      <c r="L70" s="12">
        <v>42782</v>
      </c>
      <c r="M70" s="13" t="s">
        <v>19</v>
      </c>
      <c r="N70" s="11">
        <f ca="1">IF(zgłoszenia[[#This Row],[ID]]&gt;0,IF(zgłoszenia[[#This Row],[Data zakończenia sprawy]]=0,TODAY()-D70,zgłoszenia[[#This Row],[Data zakończenia sprawy]]-zgłoszenia[[#This Row],[Data wpływu wniosku]]),"")</f>
        <v>20</v>
      </c>
      <c r="O70" s="65">
        <f>IF($F70=dane!$B$8,6743+3,(IF($F70=dane!$B$9,6743+4,(IF($F70=dane!$B$10,6743+5,6743)))))</f>
        <v>6743</v>
      </c>
    </row>
    <row r="71" spans="1:17" ht="45" x14ac:dyDescent="0.25">
      <c r="A71" s="62">
        <f>IF(zgłoszenia[[#This Row],[ID]]&gt;0,A70+1,"--")</f>
        <v>68</v>
      </c>
      <c r="B71" s="14" t="s">
        <v>37</v>
      </c>
      <c r="C71" s="70">
        <v>1882</v>
      </c>
      <c r="D71" s="12">
        <v>42762</v>
      </c>
      <c r="E71" s="31" t="s">
        <v>218</v>
      </c>
      <c r="F71" s="13" t="s">
        <v>57</v>
      </c>
      <c r="G71" s="13" t="s">
        <v>33</v>
      </c>
      <c r="H71" s="13" t="s">
        <v>33</v>
      </c>
      <c r="I71" s="36" t="s">
        <v>219</v>
      </c>
      <c r="J71" s="13">
        <v>4</v>
      </c>
      <c r="K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BOŚ.6748.4.2017.AŁ</v>
      </c>
      <c r="L71" s="12">
        <v>42783</v>
      </c>
      <c r="M71" s="13" t="s">
        <v>19</v>
      </c>
      <c r="N71" s="11">
        <f ca="1">IF(zgłoszenia[[#This Row],[ID]]&gt;0,IF(zgłoszenia[[#This Row],[Data zakończenia sprawy]]=0,TODAY()-D71,zgłoszenia[[#This Row],[Data zakończenia sprawy]]-zgłoszenia[[#This Row],[Data wpływu wniosku]]),"")</f>
        <v>21</v>
      </c>
      <c r="O71" s="69">
        <f>IF($F71=dane!$B$8,6743+3,(IF($F71=dane!$B$9,6743+4,(IF($F71=dane!$B$10,6743+5,6743)))))</f>
        <v>6748</v>
      </c>
      <c r="P71" s="74"/>
    </row>
    <row r="72" spans="1:17" ht="30" x14ac:dyDescent="0.25">
      <c r="A72" s="62">
        <f>IF(zgłoszenia[[#This Row],[ID]]&gt;0,A71+1,"--")</f>
        <v>69</v>
      </c>
      <c r="B72" s="14" t="s">
        <v>11</v>
      </c>
      <c r="C72" s="70">
        <v>1925</v>
      </c>
      <c r="D72" s="12">
        <v>42760</v>
      </c>
      <c r="E72" s="31" t="s">
        <v>220</v>
      </c>
      <c r="F72" s="13" t="s">
        <v>25</v>
      </c>
      <c r="G72" s="13" t="s">
        <v>24</v>
      </c>
      <c r="H72" s="13" t="s">
        <v>221</v>
      </c>
      <c r="I72" s="36" t="s">
        <v>222</v>
      </c>
      <c r="J72" s="13"/>
      <c r="K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brak rejestreacji eDOK</v>
      </c>
      <c r="L72" s="12">
        <v>42781</v>
      </c>
      <c r="M72" s="13"/>
      <c r="N72" s="11">
        <f ca="1">IF(zgłoszenia[[#This Row],[ID]]&gt;0,IF(zgłoszenia[[#This Row],[Data zakończenia sprawy]]=0,TODAY()-D72,zgłoszenia[[#This Row],[Data zakończenia sprawy]]-zgłoszenia[[#This Row],[Data wpływu wniosku]]),"")</f>
        <v>21</v>
      </c>
      <c r="O72" s="65">
        <f>IF($F72=dane!$B$8,6743+3,(IF($F72=dane!$B$9,6743+4,(IF($F72=dane!$B$10,6743+5,6743)))))</f>
        <v>6743</v>
      </c>
    </row>
    <row r="73" spans="1:17" ht="105" customHeight="1" x14ac:dyDescent="0.25">
      <c r="A73" s="62">
        <f>IF(zgłoszenia[[#This Row],[ID]]&gt;0,A72+1,"--")</f>
        <v>70</v>
      </c>
      <c r="B73" s="14" t="s">
        <v>60</v>
      </c>
      <c r="C73" s="70">
        <v>2056</v>
      </c>
      <c r="D73" s="12">
        <v>42766</v>
      </c>
      <c r="E73" s="31" t="s">
        <v>224</v>
      </c>
      <c r="F73" s="13" t="s">
        <v>17</v>
      </c>
      <c r="G73" s="13" t="s">
        <v>33</v>
      </c>
      <c r="H73" s="13" t="s">
        <v>33</v>
      </c>
      <c r="I73" s="36" t="s">
        <v>225</v>
      </c>
      <c r="J73" s="13">
        <v>65</v>
      </c>
      <c r="K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BOŚ.6743.65.2017.EJ</v>
      </c>
      <c r="L73" s="12">
        <v>42786</v>
      </c>
      <c r="M73" s="13" t="s">
        <v>19</v>
      </c>
      <c r="N73" s="11">
        <f ca="1">IF(zgłoszenia[[#This Row],[ID]]&gt;0,IF(zgłoszenia[[#This Row],[Data zakończenia sprawy]]=0,TODAY()-D73,zgłoszenia[[#This Row],[Data zakończenia sprawy]]-zgłoszenia[[#This Row],[Data wpływu wniosku]]),"")</f>
        <v>20</v>
      </c>
      <c r="O73" s="65">
        <f>IF($F73=dane!$B$8,6743+3,(IF($F73=dane!$B$9,6743+4,(IF($F73=dane!$B$10,6743+5,6743)))))</f>
        <v>6743</v>
      </c>
    </row>
    <row r="74" spans="1:17" ht="30" x14ac:dyDescent="0.25">
      <c r="A74" s="62">
        <f>IF(zgłoszenia[[#This Row],[ID]]&gt;0,A73+1,"--")</f>
        <v>71</v>
      </c>
      <c r="B74" s="14" t="s">
        <v>61</v>
      </c>
      <c r="C74" s="70">
        <v>2083</v>
      </c>
      <c r="D74" s="12">
        <v>42766</v>
      </c>
      <c r="E74" s="31" t="s">
        <v>226</v>
      </c>
      <c r="F74" s="13" t="s">
        <v>17</v>
      </c>
      <c r="G74" s="13" t="s">
        <v>32</v>
      </c>
      <c r="H74" s="13" t="s">
        <v>227</v>
      </c>
      <c r="I74" s="36" t="s">
        <v>228</v>
      </c>
      <c r="J74" s="13">
        <v>66</v>
      </c>
      <c r="K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BOŚ.6743.66.2017.WK</v>
      </c>
      <c r="L74" s="12">
        <v>42793</v>
      </c>
      <c r="M74" s="13" t="s">
        <v>22</v>
      </c>
      <c r="N74" s="11">
        <f ca="1">IF(zgłoszenia[[#This Row],[ID]]&gt;0,IF(zgłoszenia[[#This Row],[Data zakończenia sprawy]]=0,TODAY()-D74,zgłoszenia[[#This Row],[Data zakończenia sprawy]]-zgłoszenia[[#This Row],[Data wpływu wniosku]]),"")</f>
        <v>27</v>
      </c>
      <c r="O74" s="65">
        <f>IF($F74=dane!$B$8,6743+3,(IF($F74=dane!$B$9,6743+4,(IF($F74=dane!$B$10,6743+5,6743)))))</f>
        <v>6743</v>
      </c>
    </row>
    <row r="75" spans="1:17" ht="30" x14ac:dyDescent="0.25">
      <c r="A75" s="62">
        <f>IF(zgłoszenia[[#This Row],[ID]]&gt;0,A74+1,"--")</f>
        <v>72</v>
      </c>
      <c r="B75" s="14" t="s">
        <v>36</v>
      </c>
      <c r="C75" s="70">
        <v>2065</v>
      </c>
      <c r="D75" s="12">
        <v>42766</v>
      </c>
      <c r="E75" s="31" t="s">
        <v>149</v>
      </c>
      <c r="F75" s="13" t="s">
        <v>58</v>
      </c>
      <c r="G75" s="13" t="s">
        <v>29</v>
      </c>
      <c r="H75" s="13" t="s">
        <v>87</v>
      </c>
      <c r="I75" s="36" t="s">
        <v>229</v>
      </c>
      <c r="J75" s="13">
        <v>11</v>
      </c>
      <c r="K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BOŚ.6746.11.2017.KŻ</v>
      </c>
      <c r="L75" s="12">
        <v>42776</v>
      </c>
      <c r="M75" s="13" t="s">
        <v>31</v>
      </c>
      <c r="N75" s="11">
        <f ca="1">IF(zgłoszenia[[#This Row],[ID]]&gt;0,IF(zgłoszenia[[#This Row],[Data zakończenia sprawy]]=0,TODAY()-D75,zgłoszenia[[#This Row],[Data zakończenia sprawy]]-zgłoszenia[[#This Row],[Data wpływu wniosku]]),"")</f>
        <v>10</v>
      </c>
      <c r="O75" s="69">
        <f>IF($F75=dane!$B$8,6743+3,(IF($F75=dane!$B$9,6743+4,(IF($F75=dane!$B$10,6743+5,6743)))))</f>
        <v>6746</v>
      </c>
      <c r="P75" s="74"/>
    </row>
    <row r="76" spans="1:17" ht="45" x14ac:dyDescent="0.25">
      <c r="A76" s="62">
        <f>IF(zgłoszenia[[#This Row],[ID]]&gt;0,A75+1,"--")</f>
        <v>73</v>
      </c>
      <c r="B76" s="14" t="s">
        <v>40</v>
      </c>
      <c r="C76" s="70">
        <v>1959</v>
      </c>
      <c r="D76" s="12">
        <v>42765</v>
      </c>
      <c r="E76" s="31" t="s">
        <v>83</v>
      </c>
      <c r="F76" s="13" t="s">
        <v>17</v>
      </c>
      <c r="G76" s="13" t="s">
        <v>21</v>
      </c>
      <c r="H76" s="13" t="s">
        <v>230</v>
      </c>
      <c r="I76" s="36" t="s">
        <v>231</v>
      </c>
      <c r="J76" s="13">
        <v>143</v>
      </c>
      <c r="K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BOŚ.6743.143.2017.ŁD</v>
      </c>
      <c r="L76" s="12">
        <v>42772</v>
      </c>
      <c r="M76" s="13" t="s">
        <v>19</v>
      </c>
      <c r="N76" s="11">
        <f ca="1">IF(zgłoszenia[[#This Row],[ID]]&gt;0,IF(zgłoszenia[[#This Row],[Data zakończenia sprawy]]=0,TODAY()-D76,zgłoszenia[[#This Row],[Data zakończenia sprawy]]-zgłoszenia[[#This Row],[Data wpływu wniosku]]),"")</f>
        <v>7</v>
      </c>
      <c r="O76" s="65">
        <f>IF($F76=dane!$B$8,6743+3,(IF($F76=dane!$B$9,6743+4,(IF($F76=dane!$B$10,6743+5,6743)))))</f>
        <v>6743</v>
      </c>
    </row>
    <row r="77" spans="1:17" ht="45" x14ac:dyDescent="0.25">
      <c r="A77" s="62">
        <f>IF(zgłoszenia[[#This Row],[ID]]&gt;0,A76+1,"--")</f>
        <v>74</v>
      </c>
      <c r="B77" s="14" t="s">
        <v>36</v>
      </c>
      <c r="C77" s="70">
        <v>2068</v>
      </c>
      <c r="D77" s="12">
        <v>42766</v>
      </c>
      <c r="E77" s="31" t="s">
        <v>149</v>
      </c>
      <c r="F77" s="13" t="s">
        <v>58</v>
      </c>
      <c r="G77" s="13" t="s">
        <v>29</v>
      </c>
      <c r="H77" s="13" t="s">
        <v>99</v>
      </c>
      <c r="I77" s="36" t="s">
        <v>232</v>
      </c>
      <c r="J77" s="13">
        <v>12</v>
      </c>
      <c r="K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BOŚ.6746.12.2017.KŻ</v>
      </c>
      <c r="L77" s="12">
        <v>42790</v>
      </c>
      <c r="M77" s="13" t="s">
        <v>19</v>
      </c>
      <c r="N77" s="11">
        <f ca="1">IF(zgłoszenia[[#This Row],[ID]]&gt;0,IF(zgłoszenia[[#This Row],[Data zakończenia sprawy]]=0,TODAY()-D77,zgłoszenia[[#This Row],[Data zakończenia sprawy]]-zgłoszenia[[#This Row],[Data wpływu wniosku]]),"")</f>
        <v>24</v>
      </c>
      <c r="O77" s="69">
        <f>IF($F77=dane!$B$8,6743+3,(IF($F77=dane!$B$9,6743+4,(IF($F77=dane!$B$10,6743+5,6743)))))</f>
        <v>6746</v>
      </c>
      <c r="P77" s="74"/>
      <c r="Q77" s="74"/>
    </row>
    <row r="78" spans="1:17" ht="45" x14ac:dyDescent="0.25">
      <c r="A78" s="62">
        <f>IF(zgłoszenia[[#This Row],[ID]]&gt;0,A77+1,"--")</f>
        <v>75</v>
      </c>
      <c r="B78" s="14" t="s">
        <v>39</v>
      </c>
      <c r="C78" s="70">
        <v>2077</v>
      </c>
      <c r="D78" s="12">
        <v>42766</v>
      </c>
      <c r="E78" s="31" t="s">
        <v>233</v>
      </c>
      <c r="F78" s="13" t="s">
        <v>25</v>
      </c>
      <c r="G78" s="13" t="s">
        <v>32</v>
      </c>
      <c r="H78" s="13" t="s">
        <v>234</v>
      </c>
      <c r="I78" s="36" t="s">
        <v>235</v>
      </c>
      <c r="J78" s="13">
        <v>68</v>
      </c>
      <c r="K7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BOŚ.6743.68.2017.MS</v>
      </c>
      <c r="L78" s="12">
        <v>42835</v>
      </c>
      <c r="M78" s="13" t="s">
        <v>19</v>
      </c>
      <c r="N78" s="11">
        <f ca="1">IF(zgłoszenia[[#This Row],[ID]]&gt;0,IF(zgłoszenia[[#This Row],[Data zakończenia sprawy]]=0,TODAY()-D78,zgłoszenia[[#This Row],[Data zakończenia sprawy]]-zgłoszenia[[#This Row],[Data wpływu wniosku]]),"")</f>
        <v>69</v>
      </c>
      <c r="O78" s="65">
        <f>IF($F78=dane!$B$8,6743+3,(IF($F78=dane!$B$9,6743+4,(IF($F78=dane!$B$10,6743+5,6743)))))</f>
        <v>6743</v>
      </c>
    </row>
    <row r="79" spans="1:17" ht="45" x14ac:dyDescent="0.25">
      <c r="A79" s="62">
        <f>IF(zgłoszenia[[#This Row],[ID]]&gt;0,A78+1,"--")</f>
        <v>76</v>
      </c>
      <c r="B79" s="14" t="s">
        <v>37</v>
      </c>
      <c r="C79" s="70">
        <v>2179</v>
      </c>
      <c r="D79" s="12">
        <v>42767</v>
      </c>
      <c r="E79" s="31" t="s">
        <v>236</v>
      </c>
      <c r="F79" s="13" t="s">
        <v>17</v>
      </c>
      <c r="G79" s="13" t="s">
        <v>29</v>
      </c>
      <c r="H79" s="13" t="s">
        <v>99</v>
      </c>
      <c r="I79" s="36" t="s">
        <v>237</v>
      </c>
      <c r="J79" s="13">
        <v>73</v>
      </c>
      <c r="K7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BOŚ.6743.73.2017.AŁ</v>
      </c>
      <c r="L79" s="12">
        <v>42786</v>
      </c>
      <c r="M79" s="13" t="s">
        <v>19</v>
      </c>
      <c r="N79" s="11">
        <f ca="1">IF(zgłoszenia[[#This Row],[ID]]&gt;0,IF(zgłoszenia[[#This Row],[Data zakończenia sprawy]]=0,TODAY()-D79,zgłoszenia[[#This Row],[Data zakończenia sprawy]]-zgłoszenia[[#This Row],[Data wpływu wniosku]]),"")</f>
        <v>19</v>
      </c>
      <c r="O79" s="65">
        <f>IF($F79=dane!$B$8,6743+3,(IF($F79=dane!$B$9,6743+4,(IF($F79=dane!$B$10,6743+5,6743)))))</f>
        <v>6743</v>
      </c>
    </row>
    <row r="80" spans="1:17" ht="45" x14ac:dyDescent="0.25">
      <c r="A80" s="62">
        <f>IF(zgłoszenia[[#This Row],[ID]]&gt;0,A79+1,"--")</f>
        <v>77</v>
      </c>
      <c r="B80" s="14" t="s">
        <v>38</v>
      </c>
      <c r="C80" s="70">
        <v>2183</v>
      </c>
      <c r="D80" s="12">
        <v>42767</v>
      </c>
      <c r="E80" s="31" t="s">
        <v>238</v>
      </c>
      <c r="F80" s="13" t="s">
        <v>23</v>
      </c>
      <c r="G80" s="13" t="s">
        <v>18</v>
      </c>
      <c r="H80" s="13" t="s">
        <v>104</v>
      </c>
      <c r="I80" s="36" t="s">
        <v>239</v>
      </c>
      <c r="J80" s="13">
        <v>70</v>
      </c>
      <c r="K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BOŚ.6743.70.2017.IN</v>
      </c>
      <c r="L80" s="12">
        <v>42795</v>
      </c>
      <c r="M80" s="13" t="s">
        <v>19</v>
      </c>
      <c r="N80" s="11">
        <f ca="1">IF(zgłoszenia[[#This Row],[ID]]&gt;0,IF(zgłoszenia[[#This Row],[Data zakończenia sprawy]]=0,TODAY()-D80,zgłoszenia[[#This Row],[Data zakończenia sprawy]]-zgłoszenia[[#This Row],[Data wpływu wniosku]]),"")</f>
        <v>28</v>
      </c>
      <c r="O80" s="69">
        <f>IF($F80=dane!$B$8,6743+3,(IF($F80=dane!$B$9,6743+4,(IF($F80=dane!$B$10,6743+5,6743)))))</f>
        <v>6743</v>
      </c>
      <c r="P80" s="74"/>
    </row>
    <row r="81" spans="1:16" ht="45" x14ac:dyDescent="0.25">
      <c r="A81" s="62">
        <f>IF(zgłoszenia[[#This Row],[ID]]&gt;0,A80+1,"--")</f>
        <v>78</v>
      </c>
      <c r="B81" s="14" t="s">
        <v>59</v>
      </c>
      <c r="C81" s="70">
        <v>2192</v>
      </c>
      <c r="D81" s="12">
        <v>42767</v>
      </c>
      <c r="E81" s="31" t="s">
        <v>238</v>
      </c>
      <c r="F81" s="13" t="s">
        <v>23</v>
      </c>
      <c r="G81" s="13" t="s">
        <v>26</v>
      </c>
      <c r="H81" s="13" t="s">
        <v>26</v>
      </c>
      <c r="I81" s="36" t="s">
        <v>240</v>
      </c>
      <c r="J81" s="13">
        <v>69</v>
      </c>
      <c r="K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BOŚ.6743.69.2017.SR</v>
      </c>
      <c r="L81" s="12">
        <v>42772</v>
      </c>
      <c r="M81" s="13" t="s">
        <v>19</v>
      </c>
      <c r="N81" s="11">
        <f ca="1">IF(zgłoszenia[[#This Row],[ID]]&gt;0,IF(zgłoszenia[[#This Row],[Data zakończenia sprawy]]=0,TODAY()-D81,zgłoszenia[[#This Row],[Data zakończenia sprawy]]-zgłoszenia[[#This Row],[Data wpływu wniosku]]),"")</f>
        <v>5</v>
      </c>
      <c r="O81" s="69">
        <f>IF($F81=dane!$B$8,6743+3,(IF($F81=dane!$B$9,6743+4,(IF($F81=dane!$B$10,6743+5,6743)))))</f>
        <v>6743</v>
      </c>
      <c r="P81" s="74"/>
    </row>
    <row r="82" spans="1:16" ht="45" x14ac:dyDescent="0.25">
      <c r="A82" s="62">
        <f>IF(zgłoszenia[[#This Row],[ID]]&gt;0,A81+1,"--")</f>
        <v>79</v>
      </c>
      <c r="B82" s="14" t="s">
        <v>60</v>
      </c>
      <c r="C82" s="70">
        <v>2212</v>
      </c>
      <c r="D82" s="12">
        <v>42767</v>
      </c>
      <c r="E82" s="31" t="s">
        <v>241</v>
      </c>
      <c r="F82" s="13" t="s">
        <v>23</v>
      </c>
      <c r="G82" s="13" t="s">
        <v>32</v>
      </c>
      <c r="H82" s="13" t="s">
        <v>135</v>
      </c>
      <c r="I82" s="36" t="s">
        <v>242</v>
      </c>
      <c r="J82" s="13">
        <v>67</v>
      </c>
      <c r="K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BOŚ.6743.67.2017.EJ</v>
      </c>
      <c r="L82" s="12">
        <v>42781</v>
      </c>
      <c r="M82" s="13" t="s">
        <v>19</v>
      </c>
      <c r="N82" s="11">
        <f ca="1">IF(zgłoszenia[[#This Row],[ID]]&gt;0,IF(zgłoszenia[[#This Row],[Data zakończenia sprawy]]=0,TODAY()-D82,zgłoszenia[[#This Row],[Data zakończenia sprawy]]-zgłoszenia[[#This Row],[Data wpływu wniosku]]),"")</f>
        <v>14</v>
      </c>
      <c r="O82" s="65">
        <f>IF($F82=dane!$B$8,6743+3,(IF($F82=dane!$B$9,6743+4,(IF($F82=dane!$B$10,6743+5,6743)))))</f>
        <v>6743</v>
      </c>
    </row>
    <row r="83" spans="1:16" s="3" customFormat="1" ht="45" x14ac:dyDescent="0.25">
      <c r="A83" s="62">
        <f>IF(zgłoszenia[[#This Row],[ID]]&gt;0,A82+1,"--")</f>
        <v>80</v>
      </c>
      <c r="B83" s="14" t="s">
        <v>60</v>
      </c>
      <c r="C83" s="70">
        <v>2286</v>
      </c>
      <c r="D83" s="12">
        <v>42768</v>
      </c>
      <c r="E83" s="31" t="s">
        <v>243</v>
      </c>
      <c r="F83" s="13" t="s">
        <v>17</v>
      </c>
      <c r="G83" s="13" t="s">
        <v>33</v>
      </c>
      <c r="H83" s="13" t="s">
        <v>147</v>
      </c>
      <c r="I83" s="36" t="s">
        <v>244</v>
      </c>
      <c r="J83" s="13">
        <v>71</v>
      </c>
      <c r="K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BOŚ.6743.71.2017.EJ</v>
      </c>
      <c r="L83" s="12">
        <v>42781</v>
      </c>
      <c r="M83" s="13" t="s">
        <v>19</v>
      </c>
      <c r="N83" s="11">
        <f ca="1">IF(zgłoszenia[[#This Row],[ID]]&gt;0,IF(zgłoszenia[[#This Row],[Data zakończenia sprawy]]=0,TODAY()-D83,zgłoszenia[[#This Row],[Data zakończenia sprawy]]-zgłoszenia[[#This Row],[Data wpływu wniosku]]),"")</f>
        <v>13</v>
      </c>
      <c r="O83" s="65">
        <f>IF($F83=dane!$B$8,6743+3,(IF($F83=dane!$B$9,6743+4,(IF($F83=dane!$B$10,6743+5,6743)))))</f>
        <v>6743</v>
      </c>
    </row>
    <row r="84" spans="1:16" ht="45" x14ac:dyDescent="0.25">
      <c r="A84" s="62">
        <f>IF(zgłoszenia[[#This Row],[ID]]&gt;0,A83+1,"--")</f>
        <v>81</v>
      </c>
      <c r="B84" s="14" t="s">
        <v>61</v>
      </c>
      <c r="C84" s="70">
        <v>2387</v>
      </c>
      <c r="D84" s="12">
        <v>42769</v>
      </c>
      <c r="E84" s="31" t="s">
        <v>245</v>
      </c>
      <c r="F84" s="13" t="s">
        <v>17</v>
      </c>
      <c r="G84" s="13" t="s">
        <v>30</v>
      </c>
      <c r="H84" s="13" t="s">
        <v>30</v>
      </c>
      <c r="I84" s="36" t="s">
        <v>246</v>
      </c>
      <c r="J84" s="13">
        <v>72</v>
      </c>
      <c r="K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BOŚ.6743.72.2017.WK</v>
      </c>
      <c r="L84" s="12">
        <v>42789</v>
      </c>
      <c r="M84" s="13" t="s">
        <v>19</v>
      </c>
      <c r="N84" s="11">
        <f ca="1">IF(zgłoszenia[[#This Row],[ID]]&gt;0,IF(zgłoszenia[[#This Row],[Data zakończenia sprawy]]=0,TODAY()-D84,zgłoszenia[[#This Row],[Data zakończenia sprawy]]-zgłoszenia[[#This Row],[Data wpływu wniosku]]),"")</f>
        <v>20</v>
      </c>
      <c r="O84" s="65">
        <f>IF($F84=dane!$B$8,6743+3,(IF($F84=dane!$B$9,6743+4,(IF($F84=dane!$B$10,6743+5,6743)))))</f>
        <v>6743</v>
      </c>
    </row>
    <row r="85" spans="1:16" ht="45" x14ac:dyDescent="0.25">
      <c r="A85" s="62">
        <f>IF(zgłoszenia[[#This Row],[ID]]&gt;0,A84+1,"--")</f>
        <v>82</v>
      </c>
      <c r="B85" s="14" t="s">
        <v>37</v>
      </c>
      <c r="C85" s="70">
        <v>2311</v>
      </c>
      <c r="D85" s="12">
        <v>42768</v>
      </c>
      <c r="E85" s="31" t="s">
        <v>247</v>
      </c>
      <c r="F85" s="13" t="s">
        <v>17</v>
      </c>
      <c r="G85" s="13" t="s">
        <v>29</v>
      </c>
      <c r="H85" s="13" t="s">
        <v>29</v>
      </c>
      <c r="I85" s="36" t="s">
        <v>248</v>
      </c>
      <c r="J85" s="13">
        <v>74</v>
      </c>
      <c r="K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BOŚ.6743.74.2017.AŁ</v>
      </c>
      <c r="L85" s="12">
        <v>42786</v>
      </c>
      <c r="M85" s="13" t="s">
        <v>19</v>
      </c>
      <c r="N85" s="11">
        <f ca="1">IF(zgłoszenia[[#This Row],[ID]]&gt;0,IF(zgłoszenia[[#This Row],[Data zakończenia sprawy]]=0,TODAY()-D85,zgłoszenia[[#This Row],[Data zakończenia sprawy]]-zgłoszenia[[#This Row],[Data wpływu wniosku]]),"")</f>
        <v>18</v>
      </c>
      <c r="O85" s="65">
        <f>IF($F85=dane!$B$8,6743+3,(IF($F85=dane!$B$9,6743+4,(IF($F85=dane!$B$10,6743+5,6743)))))</f>
        <v>6743</v>
      </c>
    </row>
    <row r="86" spans="1:16" ht="45" x14ac:dyDescent="0.25">
      <c r="A86" s="62">
        <f>IF(zgłoszenia[[#This Row],[ID]]&gt;0,A85+1,"--")</f>
        <v>83</v>
      </c>
      <c r="B86" s="14" t="s">
        <v>37</v>
      </c>
      <c r="C86" s="70">
        <v>2428</v>
      </c>
      <c r="D86" s="12">
        <v>42769</v>
      </c>
      <c r="E86" s="31" t="s">
        <v>249</v>
      </c>
      <c r="F86" s="13" t="s">
        <v>17</v>
      </c>
      <c r="G86" s="13" t="s">
        <v>29</v>
      </c>
      <c r="H86" s="13" t="s">
        <v>99</v>
      </c>
      <c r="I86" s="36" t="s">
        <v>250</v>
      </c>
      <c r="J86" s="13">
        <v>76</v>
      </c>
      <c r="K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BOŚ.6743.76.2017.AŁ</v>
      </c>
      <c r="L86" s="12">
        <v>42786</v>
      </c>
      <c r="M86" s="13" t="s">
        <v>19</v>
      </c>
      <c r="N86" s="11">
        <f ca="1">IF(zgłoszenia[[#This Row],[ID]]&gt;0,IF(zgłoszenia[[#This Row],[Data zakończenia sprawy]]=0,TODAY()-D86,zgłoszenia[[#This Row],[Data zakończenia sprawy]]-zgłoszenia[[#This Row],[Data wpływu wniosku]]),"")</f>
        <v>17</v>
      </c>
      <c r="O86" s="65">
        <f>IF($F86=dane!$B$8,6743+3,(IF($F86=dane!$B$9,6743+4,(IF($F86=dane!$B$10,6743+5,6743)))))</f>
        <v>6743</v>
      </c>
    </row>
    <row r="87" spans="1:16" ht="45" x14ac:dyDescent="0.25">
      <c r="A87" s="62">
        <f>IF(zgłoszenia[[#This Row],[ID]]&gt;0,A86+1,"--")</f>
        <v>84</v>
      </c>
      <c r="B87" s="14" t="s">
        <v>37</v>
      </c>
      <c r="C87" s="70">
        <v>2426</v>
      </c>
      <c r="D87" s="12">
        <v>42769</v>
      </c>
      <c r="E87" s="31" t="s">
        <v>249</v>
      </c>
      <c r="F87" s="13" t="s">
        <v>17</v>
      </c>
      <c r="G87" s="13" t="s">
        <v>29</v>
      </c>
      <c r="H87" s="13" t="s">
        <v>99</v>
      </c>
      <c r="I87" s="36" t="s">
        <v>251</v>
      </c>
      <c r="J87" s="13">
        <v>75</v>
      </c>
      <c r="K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BOŚ.6743.75.2017.AŁ</v>
      </c>
      <c r="L87" s="12">
        <v>42786</v>
      </c>
      <c r="M87" s="13" t="s">
        <v>19</v>
      </c>
      <c r="N87" s="11">
        <f ca="1">IF(zgłoszenia[[#This Row],[ID]]&gt;0,IF(zgłoszenia[[#This Row],[Data zakończenia sprawy]]=0,TODAY()-D87,zgłoszenia[[#This Row],[Data zakończenia sprawy]]-zgłoszenia[[#This Row],[Data wpływu wniosku]]),"")</f>
        <v>17</v>
      </c>
      <c r="O87" s="65">
        <f>IF($F87=dane!$B$8,6743+3,(IF($F87=dane!$B$9,6743+4,(IF($F87=dane!$B$10,6743+5,6743)))))</f>
        <v>6743</v>
      </c>
    </row>
    <row r="88" spans="1:16" ht="45" x14ac:dyDescent="0.25">
      <c r="A88" s="62">
        <f>IF(zgłoszenia[[#This Row],[ID]]&gt;0,A87+1,"--")</f>
        <v>85</v>
      </c>
      <c r="B88" s="14" t="s">
        <v>59</v>
      </c>
      <c r="C88" s="70">
        <v>2431</v>
      </c>
      <c r="D88" s="12">
        <v>42769</v>
      </c>
      <c r="E88" s="31" t="s">
        <v>252</v>
      </c>
      <c r="F88" s="13" t="s">
        <v>57</v>
      </c>
      <c r="G88" s="13" t="s">
        <v>29</v>
      </c>
      <c r="H88" s="13" t="s">
        <v>99</v>
      </c>
      <c r="I88" s="36" t="s">
        <v>253</v>
      </c>
      <c r="J88" s="13">
        <v>8</v>
      </c>
      <c r="K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BOŚ.6748.8.2017.SR</v>
      </c>
      <c r="L88" s="12">
        <v>42787</v>
      </c>
      <c r="M88" s="13" t="s">
        <v>19</v>
      </c>
      <c r="N88" s="11">
        <f ca="1">IF(zgłoszenia[[#This Row],[ID]]&gt;0,IF(zgłoszenia[[#This Row],[Data zakończenia sprawy]]=0,TODAY()-D88,zgłoszenia[[#This Row],[Data zakończenia sprawy]]-zgłoszenia[[#This Row],[Data wpływu wniosku]]),"")</f>
        <v>18</v>
      </c>
      <c r="O88" s="65">
        <f>IF($F88=dane!$B$8,6743+3,(IF($F88=dane!$B$9,6743+4,(IF($F88=dane!$B$10,6743+5,6743)))))</f>
        <v>6748</v>
      </c>
    </row>
    <row r="89" spans="1:16" ht="45" x14ac:dyDescent="0.25">
      <c r="A89" s="62">
        <f>IF(zgłoszenia[[#This Row],[ID]]&gt;0,A88+1,"--")</f>
        <v>86</v>
      </c>
      <c r="B89" s="14" t="s">
        <v>40</v>
      </c>
      <c r="C89" s="70">
        <v>2402</v>
      </c>
      <c r="D89" s="12">
        <v>42769</v>
      </c>
      <c r="E89" s="31" t="s">
        <v>254</v>
      </c>
      <c r="F89" s="13" t="s">
        <v>57</v>
      </c>
      <c r="G89" s="13" t="s">
        <v>21</v>
      </c>
      <c r="H89" s="13" t="s">
        <v>21</v>
      </c>
      <c r="I89" s="36" t="s">
        <v>255</v>
      </c>
      <c r="J89" s="13">
        <v>11</v>
      </c>
      <c r="K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BOŚ.6748.11.2017.ŁD</v>
      </c>
      <c r="L89" s="12">
        <v>42776</v>
      </c>
      <c r="M89" s="13" t="s">
        <v>19</v>
      </c>
      <c r="N89" s="11">
        <f ca="1">IF(zgłoszenia[[#This Row],[ID]]&gt;0,IF(zgłoszenia[[#This Row],[Data zakończenia sprawy]]=0,TODAY()-D89,zgłoszenia[[#This Row],[Data zakończenia sprawy]]-zgłoszenia[[#This Row],[Data wpływu wniosku]]),"")</f>
        <v>7</v>
      </c>
      <c r="O89" s="65">
        <f>IF($F89=dane!$B$8,6743+3,(IF($F89=dane!$B$9,6743+4,(IF($F89=dane!$B$10,6743+5,6743)))))</f>
        <v>6748</v>
      </c>
    </row>
    <row r="90" spans="1:16" ht="90" x14ac:dyDescent="0.25">
      <c r="A90" s="62">
        <f>IF(zgłoszenia[[#This Row],[ID]]&gt;0,A89+1,"--")</f>
        <v>87</v>
      </c>
      <c r="B90" s="14" t="s">
        <v>60</v>
      </c>
      <c r="C90" s="70">
        <v>2594</v>
      </c>
      <c r="D90" s="12">
        <v>42772</v>
      </c>
      <c r="E90" s="71" t="s">
        <v>336</v>
      </c>
      <c r="F90" s="13" t="s">
        <v>23</v>
      </c>
      <c r="G90" s="13" t="s">
        <v>33</v>
      </c>
      <c r="H90" s="13" t="s">
        <v>155</v>
      </c>
      <c r="I90" s="36" t="s">
        <v>256</v>
      </c>
      <c r="J90" s="13">
        <v>80</v>
      </c>
      <c r="K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BOŚ.6743.80.2017.EJ</v>
      </c>
      <c r="L90" s="12">
        <v>42783</v>
      </c>
      <c r="M90" s="13" t="s">
        <v>19</v>
      </c>
      <c r="N90" s="11">
        <f ca="1">IF(zgłoszenia[[#This Row],[ID]]&gt;0,IF(zgłoszenia[[#This Row],[Data zakończenia sprawy]]=0,TODAY()-D90,zgłoszenia[[#This Row],[Data zakończenia sprawy]]-zgłoszenia[[#This Row],[Data wpływu wniosku]]),"")</f>
        <v>11</v>
      </c>
      <c r="O90" s="65">
        <f>IF($F90=dane!$B$8,6743+3,(IF($F90=dane!$B$9,6743+4,(IF($F90=dane!$B$10,6743+5,6743)))))</f>
        <v>6743</v>
      </c>
    </row>
    <row r="91" spans="1:16" ht="30" x14ac:dyDescent="0.25">
      <c r="A91" s="62">
        <f>IF(zgłoszenia[[#This Row],[ID]]&gt;0,A90+1,"--")</f>
        <v>88</v>
      </c>
      <c r="B91" s="14" t="s">
        <v>61</v>
      </c>
      <c r="C91" s="70">
        <v>2588</v>
      </c>
      <c r="D91" s="12">
        <v>42772</v>
      </c>
      <c r="E91" s="31" t="s">
        <v>114</v>
      </c>
      <c r="F91" s="13" t="s">
        <v>23</v>
      </c>
      <c r="G91" s="13" t="s">
        <v>29</v>
      </c>
      <c r="H91" s="13" t="s">
        <v>29</v>
      </c>
      <c r="I91" s="36" t="s">
        <v>257</v>
      </c>
      <c r="J91" s="13">
        <v>79</v>
      </c>
      <c r="K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BOŚ.6743.79.2017.WK</v>
      </c>
      <c r="L91" s="12">
        <v>42789</v>
      </c>
      <c r="M91" s="13" t="s">
        <v>62</v>
      </c>
      <c r="N91" s="11">
        <f ca="1">IF(zgłoszenia[[#This Row],[ID]]&gt;0,IF(zgłoszenia[[#This Row],[Data zakończenia sprawy]]=0,TODAY()-D91,zgłoszenia[[#This Row],[Data zakończenia sprawy]]-zgłoszenia[[#This Row],[Data wpływu wniosku]]),"")</f>
        <v>17</v>
      </c>
      <c r="O91" s="65">
        <f>IF($F91=dane!$B$8,6743+3,(IF($F91=dane!$B$9,6743+4,(IF($F91=dane!$B$10,6743+5,6743)))))</f>
        <v>6743</v>
      </c>
    </row>
    <row r="92" spans="1:16" ht="45" x14ac:dyDescent="0.25">
      <c r="A92" s="62">
        <f>IF(zgłoszenia[[#This Row],[ID]]&gt;0,A91+1,"--")</f>
        <v>89</v>
      </c>
      <c r="B92" s="14" t="s">
        <v>61</v>
      </c>
      <c r="C92" s="70">
        <v>2605</v>
      </c>
      <c r="D92" s="12">
        <v>42772</v>
      </c>
      <c r="E92" s="31" t="s">
        <v>258</v>
      </c>
      <c r="F92" s="13" t="s">
        <v>25</v>
      </c>
      <c r="G92" s="13" t="s">
        <v>21</v>
      </c>
      <c r="H92" s="13" t="s">
        <v>259</v>
      </c>
      <c r="I92" s="36" t="s">
        <v>260</v>
      </c>
      <c r="J92" s="13">
        <v>78</v>
      </c>
      <c r="K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BOŚ.6743.78.2017.WK</v>
      </c>
      <c r="L92" s="12">
        <v>42787</v>
      </c>
      <c r="M92" s="13" t="s">
        <v>22</v>
      </c>
      <c r="N92" s="11">
        <f ca="1">IF(zgłoszenia[[#This Row],[ID]]&gt;0,IF(zgłoszenia[[#This Row],[Data zakończenia sprawy]]=0,TODAY()-D92,zgłoszenia[[#This Row],[Data zakończenia sprawy]]-zgłoszenia[[#This Row],[Data wpływu wniosku]]),"")</f>
        <v>15</v>
      </c>
      <c r="O92" s="65">
        <f>IF($F92=dane!$B$8,6743+3,(IF($F92=dane!$B$9,6743+4,(IF($F92=dane!$B$10,6743+5,6743)))))</f>
        <v>6743</v>
      </c>
    </row>
    <row r="93" spans="1:16" ht="45" x14ac:dyDescent="0.25">
      <c r="A93" s="62">
        <f>IF(zgłoszenia[[#This Row],[ID]]&gt;0,A92+1,"--")</f>
        <v>90</v>
      </c>
      <c r="B93" s="14" t="s">
        <v>61</v>
      </c>
      <c r="C93" s="70">
        <v>2606</v>
      </c>
      <c r="D93" s="12">
        <v>42772</v>
      </c>
      <c r="E93" s="31" t="s">
        <v>261</v>
      </c>
      <c r="F93" s="13" t="s">
        <v>25</v>
      </c>
      <c r="G93" s="13" t="s">
        <v>33</v>
      </c>
      <c r="H93" s="13" t="s">
        <v>102</v>
      </c>
      <c r="I93" s="36" t="s">
        <v>262</v>
      </c>
      <c r="J93" s="13">
        <v>77</v>
      </c>
      <c r="K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BOŚ.6743.77.2017.WK</v>
      </c>
      <c r="L93" s="12">
        <v>42779</v>
      </c>
      <c r="M93" s="13" t="s">
        <v>19</v>
      </c>
      <c r="N93" s="11">
        <f ca="1">IF(zgłoszenia[[#This Row],[ID]]&gt;0,IF(zgłoszenia[[#This Row],[Data zakończenia sprawy]]=0,TODAY()-D93,zgłoszenia[[#This Row],[Data zakończenia sprawy]]-zgłoszenia[[#This Row],[Data wpływu wniosku]]),"")</f>
        <v>7</v>
      </c>
      <c r="O93" s="65">
        <f>IF($F93=dane!$B$8,6743+3,(IF($F93=dane!$B$9,6743+4,(IF($F93=dane!$B$10,6743+5,6743)))))</f>
        <v>6743</v>
      </c>
    </row>
    <row r="94" spans="1:16" ht="45" x14ac:dyDescent="0.25">
      <c r="A94" s="62">
        <f>IF(zgłoszenia[[#This Row],[ID]]&gt;0,A93+1,"--")</f>
        <v>91</v>
      </c>
      <c r="B94" s="14" t="s">
        <v>11</v>
      </c>
      <c r="C94" s="70">
        <v>2658</v>
      </c>
      <c r="D94" s="12">
        <v>42773</v>
      </c>
      <c r="E94" s="31" t="s">
        <v>263</v>
      </c>
      <c r="F94" s="13" t="s">
        <v>23</v>
      </c>
      <c r="G94" s="13" t="s">
        <v>30</v>
      </c>
      <c r="H94" s="13" t="s">
        <v>264</v>
      </c>
      <c r="I94" s="36" t="s">
        <v>265</v>
      </c>
      <c r="J94" s="13">
        <v>82</v>
      </c>
      <c r="K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BOŚ.6743.82.2017.AA</v>
      </c>
      <c r="L94" s="12">
        <v>42804</v>
      </c>
      <c r="M94" s="13" t="s">
        <v>19</v>
      </c>
      <c r="N94" s="11">
        <f ca="1">IF(zgłoszenia[[#This Row],[ID]]&gt;0,IF(zgłoszenia[[#This Row],[Data zakończenia sprawy]]=0,TODAY()-D94,zgłoszenia[[#This Row],[Data zakończenia sprawy]]-zgłoszenia[[#This Row],[Data wpływu wniosku]]),"")</f>
        <v>31</v>
      </c>
      <c r="O94" s="65">
        <f>IF($F94=dane!$B$8,6743+3,(IF($F94=dane!$B$9,6743+4,(IF($F94=dane!$B$10,6743+5,6743)))))</f>
        <v>6743</v>
      </c>
    </row>
    <row r="95" spans="1:16" ht="45" x14ac:dyDescent="0.25">
      <c r="A95" s="62">
        <f>IF(zgłoszenia[[#This Row],[ID]]&gt;0,A94+1,"--")</f>
        <v>92</v>
      </c>
      <c r="B95" s="14" t="s">
        <v>61</v>
      </c>
      <c r="C95" s="70">
        <v>2685</v>
      </c>
      <c r="D95" s="12">
        <v>42773</v>
      </c>
      <c r="E95" s="31" t="s">
        <v>266</v>
      </c>
      <c r="F95" s="13" t="s">
        <v>23</v>
      </c>
      <c r="G95" s="13" t="s">
        <v>21</v>
      </c>
      <c r="H95" s="13" t="s">
        <v>267</v>
      </c>
      <c r="I95" s="36" t="s">
        <v>268</v>
      </c>
      <c r="J95" s="13">
        <v>81</v>
      </c>
      <c r="K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BOŚ.6743.81.2017.WK</v>
      </c>
      <c r="L95" s="12">
        <v>42789</v>
      </c>
      <c r="M95" s="13" t="s">
        <v>19</v>
      </c>
      <c r="N95" s="11">
        <f ca="1">IF(zgłoszenia[[#This Row],[ID]]&gt;0,IF(zgłoszenia[[#This Row],[Data zakończenia sprawy]]=0,TODAY()-D95,zgłoszenia[[#This Row],[Data zakończenia sprawy]]-zgłoszenia[[#This Row],[Data wpływu wniosku]]),"")</f>
        <v>16</v>
      </c>
      <c r="O95" s="65">
        <f>IF($F95=dane!$B$8,6743+3,(IF($F95=dane!$B$9,6743+4,(IF($F95=dane!$B$10,6743+5,6743)))))</f>
        <v>6743</v>
      </c>
    </row>
    <row r="96" spans="1:16" ht="45" x14ac:dyDescent="0.25">
      <c r="A96" s="62">
        <f>IF(zgłoszenia[[#This Row],[ID]]&gt;0,A95+1,"--")</f>
        <v>93</v>
      </c>
      <c r="B96" s="14" t="s">
        <v>38</v>
      </c>
      <c r="C96" s="70">
        <v>2661</v>
      </c>
      <c r="D96" s="12">
        <v>42773</v>
      </c>
      <c r="E96" s="31" t="s">
        <v>269</v>
      </c>
      <c r="F96" s="13" t="s">
        <v>57</v>
      </c>
      <c r="G96" s="13" t="s">
        <v>18</v>
      </c>
      <c r="H96" s="13" t="s">
        <v>271</v>
      </c>
      <c r="I96" s="36" t="s">
        <v>270</v>
      </c>
      <c r="J96" s="13">
        <v>6</v>
      </c>
      <c r="K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BOŚ.6748.6.2017.IN</v>
      </c>
      <c r="L96" s="12">
        <v>42793</v>
      </c>
      <c r="M96" s="13" t="s">
        <v>19</v>
      </c>
      <c r="N96" s="11">
        <f ca="1">IF(zgłoszenia[[#This Row],[ID]]&gt;0,IF(zgłoszenia[[#This Row],[Data zakończenia sprawy]]=0,TODAY()-D96,zgłoszenia[[#This Row],[Data zakończenia sprawy]]-zgłoszenia[[#This Row],[Data wpływu wniosku]]),"")</f>
        <v>20</v>
      </c>
      <c r="O96" s="65">
        <f>IF($F96=dane!$B$8,6743+3,(IF($F96=dane!$B$9,6743+4,(IF($F96=dane!$B$10,6743+5,6743)))))</f>
        <v>6748</v>
      </c>
    </row>
    <row r="97" spans="1:15" ht="45" x14ac:dyDescent="0.25">
      <c r="A97" s="62">
        <f>IF(zgłoszenia[[#This Row],[ID]]&gt;0,A96+1,"--")</f>
        <v>94</v>
      </c>
      <c r="B97" s="14" t="s">
        <v>37</v>
      </c>
      <c r="C97" s="70">
        <v>2666</v>
      </c>
      <c r="D97" s="12">
        <v>42773</v>
      </c>
      <c r="E97" s="31" t="s">
        <v>272</v>
      </c>
      <c r="F97" s="13" t="s">
        <v>28</v>
      </c>
      <c r="G97" s="13" t="s">
        <v>29</v>
      </c>
      <c r="H97" s="13" t="s">
        <v>29</v>
      </c>
      <c r="I97" s="36" t="s">
        <v>273</v>
      </c>
      <c r="J97" s="13">
        <v>89</v>
      </c>
      <c r="K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BOŚ.6743.89.2017.AŁ</v>
      </c>
      <c r="L97" s="12">
        <v>42800</v>
      </c>
      <c r="M97" s="13" t="s">
        <v>19</v>
      </c>
      <c r="N97" s="11">
        <f ca="1">IF(zgłoszenia[[#This Row],[ID]]&gt;0,IF(zgłoszenia[[#This Row],[Data zakończenia sprawy]]=0,TODAY()-D97,zgłoszenia[[#This Row],[Data zakończenia sprawy]]-zgłoszenia[[#This Row],[Data wpływu wniosku]]),"")</f>
        <v>27</v>
      </c>
      <c r="O97" s="65">
        <f>IF($F97=dane!$B$8,6743+3,(IF($F97=dane!$B$9,6743+4,(IF($F97=dane!$B$10,6743+5,6743)))))</f>
        <v>6743</v>
      </c>
    </row>
    <row r="98" spans="1:15" ht="45" x14ac:dyDescent="0.25">
      <c r="A98" s="62">
        <f>IF(zgłoszenia[[#This Row],[ID]]&gt;0,A97+1,"--")</f>
        <v>95</v>
      </c>
      <c r="B98" s="14" t="s">
        <v>61</v>
      </c>
      <c r="C98" s="70">
        <v>2720</v>
      </c>
      <c r="D98" s="12">
        <v>42774</v>
      </c>
      <c r="E98" s="31" t="s">
        <v>139</v>
      </c>
      <c r="F98" s="13" t="s">
        <v>17</v>
      </c>
      <c r="G98" s="13" t="s">
        <v>29</v>
      </c>
      <c r="H98" s="13" t="s">
        <v>99</v>
      </c>
      <c r="I98" s="36" t="s">
        <v>274</v>
      </c>
      <c r="J98" s="13">
        <v>88</v>
      </c>
      <c r="K9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BOŚ.6743.88.2017.WK</v>
      </c>
      <c r="L98" s="12">
        <v>42787</v>
      </c>
      <c r="M98" s="13" t="s">
        <v>19</v>
      </c>
      <c r="N98" s="11">
        <f ca="1">IF(zgłoszenia[[#This Row],[ID]]&gt;0,IF(zgłoszenia[[#This Row],[Data zakończenia sprawy]]=0,TODAY()-D98,zgłoszenia[[#This Row],[Data zakończenia sprawy]]-zgłoszenia[[#This Row],[Data wpływu wniosku]]),"")</f>
        <v>13</v>
      </c>
      <c r="O98" s="65">
        <f>IF($F98=dane!$B$8,6743+3,(IF($F98=dane!$B$9,6743+4,(IF($F98=dane!$B$10,6743+5,6743)))))</f>
        <v>6743</v>
      </c>
    </row>
    <row r="99" spans="1:15" ht="45" x14ac:dyDescent="0.25">
      <c r="A99" s="62">
        <f>IF(zgłoszenia[[#This Row],[ID]]&gt;0,A98+1,"--")</f>
        <v>96</v>
      </c>
      <c r="B99" s="14" t="s">
        <v>61</v>
      </c>
      <c r="C99" s="70">
        <v>2721</v>
      </c>
      <c r="D99" s="12">
        <v>42774</v>
      </c>
      <c r="E99" s="31" t="s">
        <v>139</v>
      </c>
      <c r="F99" s="13" t="s">
        <v>17</v>
      </c>
      <c r="G99" s="13" t="s">
        <v>29</v>
      </c>
      <c r="H99" s="13" t="s">
        <v>99</v>
      </c>
      <c r="I99" s="36" t="s">
        <v>275</v>
      </c>
      <c r="J99" s="13">
        <v>85</v>
      </c>
      <c r="K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BOŚ.6743.85.2017.WK</v>
      </c>
      <c r="L99" s="12">
        <v>42781</v>
      </c>
      <c r="M99" s="13" t="s">
        <v>19</v>
      </c>
      <c r="N99" s="11">
        <f ca="1">IF(zgłoszenia[[#This Row],[ID]]&gt;0,IF(zgłoszenia[[#This Row],[Data zakończenia sprawy]]=0,TODAY()-D99,zgłoszenia[[#This Row],[Data zakończenia sprawy]]-zgłoszenia[[#This Row],[Data wpływu wniosku]]),"")</f>
        <v>7</v>
      </c>
      <c r="O99" s="65">
        <f>IF($F99=dane!$B$8,6743+3,(IF($F99=dane!$B$9,6743+4,(IF($F99=dane!$B$10,6743+5,6743)))))</f>
        <v>6743</v>
      </c>
    </row>
    <row r="100" spans="1:15" ht="45" x14ac:dyDescent="0.25">
      <c r="A100" s="62">
        <f>IF(zgłoszenia[[#This Row],[ID]]&gt;0,A99+1,"--")</f>
        <v>97</v>
      </c>
      <c r="B100" s="14" t="s">
        <v>61</v>
      </c>
      <c r="C100" s="70">
        <v>2722</v>
      </c>
      <c r="D100" s="12">
        <v>42774</v>
      </c>
      <c r="E100" s="31" t="s">
        <v>139</v>
      </c>
      <c r="F100" s="13" t="s">
        <v>17</v>
      </c>
      <c r="G100" s="13" t="s">
        <v>29</v>
      </c>
      <c r="H100" s="13" t="s">
        <v>99</v>
      </c>
      <c r="I100" s="36" t="s">
        <v>276</v>
      </c>
      <c r="J100" s="13">
        <v>84</v>
      </c>
      <c r="K1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BOŚ.6743.84.2017.WK</v>
      </c>
      <c r="L100" s="12">
        <v>42781</v>
      </c>
      <c r="M100" s="13" t="s">
        <v>19</v>
      </c>
      <c r="N100" s="11">
        <f ca="1">IF(zgłoszenia[[#This Row],[ID]]&gt;0,IF(zgłoszenia[[#This Row],[Data zakończenia sprawy]]=0,TODAY()-D100,zgłoszenia[[#This Row],[Data zakończenia sprawy]]-zgłoszenia[[#This Row],[Data wpływu wniosku]]),"")</f>
        <v>7</v>
      </c>
      <c r="O100" s="65">
        <f>IF($F100=dane!$B$8,6743+3,(IF($F100=dane!$B$9,6743+4,(IF($F100=dane!$B$10,6743+5,6743)))))</f>
        <v>6743</v>
      </c>
    </row>
    <row r="101" spans="1:15" ht="45" x14ac:dyDescent="0.25">
      <c r="A101" s="62">
        <f>IF(zgłoszenia[[#This Row],[ID]]&gt;0,A100+1,"--")</f>
        <v>98</v>
      </c>
      <c r="B101" s="14" t="s">
        <v>60</v>
      </c>
      <c r="C101" s="70">
        <v>2683</v>
      </c>
      <c r="D101" s="12">
        <v>42773</v>
      </c>
      <c r="E101" s="31" t="s">
        <v>277</v>
      </c>
      <c r="F101" s="13" t="s">
        <v>17</v>
      </c>
      <c r="G101" s="13" t="s">
        <v>33</v>
      </c>
      <c r="H101" s="13" t="s">
        <v>278</v>
      </c>
      <c r="I101" s="36" t="s">
        <v>279</v>
      </c>
      <c r="J101" s="13">
        <v>87</v>
      </c>
      <c r="K1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BOŚ.6743.87.2017.EJ</v>
      </c>
      <c r="L101" s="12">
        <v>42783</v>
      </c>
      <c r="M101" s="13" t="s">
        <v>19</v>
      </c>
      <c r="N101" s="11">
        <f ca="1">IF(zgłoszenia[[#This Row],[ID]]&gt;0,IF(zgłoszenia[[#This Row],[Data zakończenia sprawy]]=0,TODAY()-D101,zgłoszenia[[#This Row],[Data zakończenia sprawy]]-zgłoszenia[[#This Row],[Data wpływu wniosku]]),"")</f>
        <v>10</v>
      </c>
      <c r="O101" s="65">
        <f>IF($F101=dane!$B$8,6743+3,(IF($F101=dane!$B$9,6743+4,(IF($F101=dane!$B$10,6743+5,6743)))))</f>
        <v>6743</v>
      </c>
    </row>
    <row r="102" spans="1:15" ht="45" x14ac:dyDescent="0.25">
      <c r="A102" s="62">
        <f>IF(zgłoszenia[[#This Row],[ID]]&gt;0,A101+1,"--")</f>
        <v>99</v>
      </c>
      <c r="B102" s="14" t="s">
        <v>61</v>
      </c>
      <c r="C102" s="70">
        <v>2772</v>
      </c>
      <c r="D102" s="12">
        <v>42774</v>
      </c>
      <c r="E102" s="31" t="s">
        <v>280</v>
      </c>
      <c r="F102" s="13" t="s">
        <v>20</v>
      </c>
      <c r="G102" s="13" t="s">
        <v>29</v>
      </c>
      <c r="H102" s="13" t="s">
        <v>281</v>
      </c>
      <c r="I102" s="36" t="s">
        <v>282</v>
      </c>
      <c r="J102" s="13">
        <v>83</v>
      </c>
      <c r="K1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BOŚ.6743.83.2017.WK</v>
      </c>
      <c r="L102" s="12">
        <v>42779</v>
      </c>
      <c r="M102" s="13" t="s">
        <v>19</v>
      </c>
      <c r="N102" s="11">
        <f ca="1">IF(zgłoszenia[[#This Row],[ID]]&gt;0,IF(zgłoszenia[[#This Row],[Data zakończenia sprawy]]=0,TODAY()-D102,zgłoszenia[[#This Row],[Data zakończenia sprawy]]-zgłoszenia[[#This Row],[Data wpływu wniosku]]),"")</f>
        <v>5</v>
      </c>
      <c r="O102" s="65">
        <f>IF($F102=dane!$B$8,6743+3,(IF($F102=dane!$B$9,6743+4,(IF($F102=dane!$B$10,6743+5,6743)))))</f>
        <v>6743</v>
      </c>
    </row>
    <row r="103" spans="1:15" ht="60" x14ac:dyDescent="0.25">
      <c r="A103" s="62">
        <f>IF(zgłoszenia[[#This Row],[ID]]&gt;0,A102+1,"--")</f>
        <v>100</v>
      </c>
      <c r="B103" s="14" t="s">
        <v>37</v>
      </c>
      <c r="C103" s="70">
        <v>2777</v>
      </c>
      <c r="D103" s="12">
        <v>42774</v>
      </c>
      <c r="E103" s="31" t="s">
        <v>283</v>
      </c>
      <c r="F103" s="13" t="s">
        <v>28</v>
      </c>
      <c r="G103" s="13" t="s">
        <v>29</v>
      </c>
      <c r="H103" s="13" t="s">
        <v>99</v>
      </c>
      <c r="I103" s="36" t="s">
        <v>284</v>
      </c>
      <c r="J103" s="13">
        <v>90</v>
      </c>
      <c r="K1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BOŚ.6743.90.2017.AŁ</v>
      </c>
      <c r="L103" s="12">
        <v>42800</v>
      </c>
      <c r="M103" s="13" t="s">
        <v>19</v>
      </c>
      <c r="N103" s="11">
        <f ca="1">IF(zgłoszenia[[#This Row],[ID]]&gt;0,IF(zgłoszenia[[#This Row],[Data zakończenia sprawy]]=0,TODAY()-D103,zgłoszenia[[#This Row],[Data zakończenia sprawy]]-zgłoszenia[[#This Row],[Data wpływu wniosku]]),"")</f>
        <v>26</v>
      </c>
      <c r="O103" s="65">
        <f>IF($F103=dane!$B$8,6743+3,(IF($F103=dane!$B$9,6743+4,(IF($F103=dane!$B$10,6743+5,6743)))))</f>
        <v>6743</v>
      </c>
    </row>
    <row r="104" spans="1:15" ht="45" x14ac:dyDescent="0.25">
      <c r="A104" s="62">
        <f>IF(zgłoszenia[[#This Row],[ID]]&gt;0,A103+1,"--")</f>
        <v>101</v>
      </c>
      <c r="B104" s="14" t="s">
        <v>59</v>
      </c>
      <c r="C104" s="70">
        <v>2776</v>
      </c>
      <c r="D104" s="12">
        <v>42774</v>
      </c>
      <c r="E104" s="31" t="s">
        <v>280</v>
      </c>
      <c r="F104" s="13" t="s">
        <v>20</v>
      </c>
      <c r="G104" s="13" t="s">
        <v>29</v>
      </c>
      <c r="H104" s="13" t="s">
        <v>29</v>
      </c>
      <c r="I104" s="36" t="s">
        <v>285</v>
      </c>
      <c r="J104" s="13">
        <v>106</v>
      </c>
      <c r="K1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BOŚ.6743.106.2017.SR</v>
      </c>
      <c r="L104" s="12">
        <v>42800</v>
      </c>
      <c r="M104" s="13" t="s">
        <v>19</v>
      </c>
      <c r="N104" s="11">
        <f ca="1">IF(zgłoszenia[[#This Row],[ID]]&gt;0,IF(zgłoszenia[[#This Row],[Data zakończenia sprawy]]=0,TODAY()-D104,zgłoszenia[[#This Row],[Data zakończenia sprawy]]-zgłoszenia[[#This Row],[Data wpływu wniosku]]),"")</f>
        <v>26</v>
      </c>
      <c r="O104" s="65">
        <f>IF($F104=dane!$B$8,6743+3,(IF($F104=dane!$B$9,6743+4,(IF($F104=dane!$B$10,6743+5,6743)))))</f>
        <v>6743</v>
      </c>
    </row>
    <row r="105" spans="1:15" ht="30" x14ac:dyDescent="0.25">
      <c r="A105" s="62">
        <f>IF(zgłoszenia[[#This Row],[ID]]&gt;0,A104+1,"--")</f>
        <v>102</v>
      </c>
      <c r="B105" s="14" t="s">
        <v>39</v>
      </c>
      <c r="C105" s="70">
        <v>2752</v>
      </c>
      <c r="D105" s="12">
        <v>42774</v>
      </c>
      <c r="E105" s="31" t="s">
        <v>114</v>
      </c>
      <c r="F105" s="13" t="s">
        <v>23</v>
      </c>
      <c r="G105" s="13" t="s">
        <v>32</v>
      </c>
      <c r="H105" s="13" t="s">
        <v>286</v>
      </c>
      <c r="I105" s="36" t="s">
        <v>287</v>
      </c>
      <c r="J105" s="13">
        <v>86</v>
      </c>
      <c r="K1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BOŚ.6743.86.2017.MS</v>
      </c>
      <c r="L105" s="12">
        <v>42793</v>
      </c>
      <c r="M105" s="13" t="s">
        <v>62</v>
      </c>
      <c r="N105" s="11">
        <f ca="1">IF(zgłoszenia[[#This Row],[ID]]&gt;0,IF(zgłoszenia[[#This Row],[Data zakończenia sprawy]]=0,TODAY()-D105,zgłoszenia[[#This Row],[Data zakończenia sprawy]]-zgłoszenia[[#This Row],[Data wpływu wniosku]]),"")</f>
        <v>19</v>
      </c>
      <c r="O105" s="65">
        <f>IF($F105=dane!$B$8,6743+3,(IF($F105=dane!$B$9,6743+4,(IF($F105=dane!$B$10,6743+5,6743)))))</f>
        <v>6743</v>
      </c>
    </row>
    <row r="106" spans="1:15" ht="45" x14ac:dyDescent="0.25">
      <c r="A106" s="62">
        <f>IF(zgłoszenia[[#This Row],[ID]]&gt;0,A105+1,"--")</f>
        <v>103</v>
      </c>
      <c r="B106" s="14" t="s">
        <v>40</v>
      </c>
      <c r="C106" s="70">
        <v>2781</v>
      </c>
      <c r="D106" s="12">
        <v>42774</v>
      </c>
      <c r="E106" s="31" t="s">
        <v>288</v>
      </c>
      <c r="F106" s="13" t="s">
        <v>23</v>
      </c>
      <c r="G106" s="13" t="s">
        <v>21</v>
      </c>
      <c r="H106" s="13" t="s">
        <v>168</v>
      </c>
      <c r="I106" s="36" t="s">
        <v>289</v>
      </c>
      <c r="J106" s="13">
        <v>130</v>
      </c>
      <c r="K1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BOŚ.6743.130.2017.ŁD</v>
      </c>
      <c r="L106" s="12">
        <v>42783</v>
      </c>
      <c r="M106" s="13" t="s">
        <v>19</v>
      </c>
      <c r="N106" s="11">
        <f ca="1">IF(zgłoszenia[[#This Row],[ID]]&gt;0,IF(zgłoszenia[[#This Row],[Data zakończenia sprawy]]=0,TODAY()-D106,zgłoszenia[[#This Row],[Data zakończenia sprawy]]-zgłoszenia[[#This Row],[Data wpływu wniosku]]),"")</f>
        <v>9</v>
      </c>
      <c r="O106" s="65">
        <f>IF($F106=dane!$B$8,6743+3,(IF($F106=dane!$B$9,6743+4,(IF($F106=dane!$B$10,6743+5,6743)))))</f>
        <v>6743</v>
      </c>
    </row>
    <row r="107" spans="1:15" ht="30" x14ac:dyDescent="0.25">
      <c r="A107" s="62">
        <f>IF(zgłoszenia[[#This Row],[ID]]&gt;0,A106+1,"--")</f>
        <v>104</v>
      </c>
      <c r="B107" s="14" t="s">
        <v>37</v>
      </c>
      <c r="C107" s="70">
        <v>2832</v>
      </c>
      <c r="D107" s="12">
        <v>42775</v>
      </c>
      <c r="E107" s="31" t="s">
        <v>114</v>
      </c>
      <c r="F107" s="13" t="s">
        <v>23</v>
      </c>
      <c r="G107" s="13" t="s">
        <v>29</v>
      </c>
      <c r="H107" s="13" t="s">
        <v>99</v>
      </c>
      <c r="I107" s="36" t="s">
        <v>290</v>
      </c>
      <c r="J107" s="13">
        <v>113</v>
      </c>
      <c r="K1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BOŚ.6743.113.2017.AŁ</v>
      </c>
      <c r="L107" s="12">
        <v>42793</v>
      </c>
      <c r="M107" s="13" t="s">
        <v>62</v>
      </c>
      <c r="N107" s="11">
        <f ca="1">IF(zgłoszenia[[#This Row],[ID]]&gt;0,IF(zgłoszenia[[#This Row],[Data zakończenia sprawy]]=0,TODAY()-D107,zgłoszenia[[#This Row],[Data zakończenia sprawy]]-zgłoszenia[[#This Row],[Data wpływu wniosku]]),"")</f>
        <v>18</v>
      </c>
      <c r="O107" s="65">
        <f>IF($F107=dane!$B$8,6743+3,(IF($F107=dane!$B$9,6743+4,(IF($F107=dane!$B$10,6743+5,6743)))))</f>
        <v>6743</v>
      </c>
    </row>
    <row r="108" spans="1:15" ht="30" x14ac:dyDescent="0.25">
      <c r="A108" s="62">
        <f>IF(zgłoszenia[[#This Row],[ID]]&gt;0,A107+1,"--")</f>
        <v>105</v>
      </c>
      <c r="B108" s="14" t="s">
        <v>61</v>
      </c>
      <c r="C108" s="70">
        <v>2975</v>
      </c>
      <c r="D108" s="12">
        <v>42776</v>
      </c>
      <c r="E108" s="31" t="s">
        <v>139</v>
      </c>
      <c r="F108" s="13" t="s">
        <v>17</v>
      </c>
      <c r="G108" s="13" t="s">
        <v>24</v>
      </c>
      <c r="H108" s="13" t="s">
        <v>73</v>
      </c>
      <c r="I108" s="36" t="s">
        <v>291</v>
      </c>
      <c r="J108" s="13">
        <v>93</v>
      </c>
      <c r="K1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BOŚ.6743.93.2017.WK</v>
      </c>
      <c r="L108" s="12">
        <v>42809</v>
      </c>
      <c r="M108" s="13" t="s">
        <v>22</v>
      </c>
      <c r="N108" s="11">
        <f ca="1">IF(zgłoszenia[[#This Row],[ID]]&gt;0,IF(zgłoszenia[[#This Row],[Data zakończenia sprawy]]=0,TODAY()-D108,zgłoszenia[[#This Row],[Data zakończenia sprawy]]-zgłoszenia[[#This Row],[Data wpływu wniosku]]),"")</f>
        <v>33</v>
      </c>
      <c r="O108" s="65">
        <f>IF($F108=dane!$B$8,6743+3,(IF($F108=dane!$B$9,6743+4,(IF($F108=dane!$B$10,6743+5,6743)))))</f>
        <v>6743</v>
      </c>
    </row>
    <row r="109" spans="1:15" ht="45" x14ac:dyDescent="0.25">
      <c r="A109" s="62">
        <f>IF(zgłoszenia[[#This Row],[ID]]&gt;0,A108+1,"--")</f>
        <v>106</v>
      </c>
      <c r="B109" s="14" t="s">
        <v>60</v>
      </c>
      <c r="C109" s="70">
        <v>2990</v>
      </c>
      <c r="D109" s="12">
        <v>42776</v>
      </c>
      <c r="E109" s="31" t="s">
        <v>292</v>
      </c>
      <c r="F109" s="13" t="s">
        <v>17</v>
      </c>
      <c r="G109" s="13" t="s">
        <v>33</v>
      </c>
      <c r="H109" s="13" t="s">
        <v>33</v>
      </c>
      <c r="I109" s="36" t="s">
        <v>293</v>
      </c>
      <c r="J109" s="13">
        <v>91</v>
      </c>
      <c r="K1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BOŚ.6743.91.2017.EJ</v>
      </c>
      <c r="L109" s="12">
        <v>42790</v>
      </c>
      <c r="M109" s="13" t="s">
        <v>19</v>
      </c>
      <c r="N109" s="11">
        <f ca="1">IF(zgłoszenia[[#This Row],[ID]]&gt;0,IF(zgłoszenia[[#This Row],[Data zakończenia sprawy]]=0,TODAY()-D109,zgłoszenia[[#This Row],[Data zakończenia sprawy]]-zgłoszenia[[#This Row],[Data wpływu wniosku]]),"")</f>
        <v>14</v>
      </c>
      <c r="O109" s="65">
        <f>IF($F109=dane!$B$8,6743+3,(IF($F109=dane!$B$9,6743+4,(IF($F109=dane!$B$10,6743+5,6743)))))</f>
        <v>6743</v>
      </c>
    </row>
    <row r="110" spans="1:15" ht="45" x14ac:dyDescent="0.25">
      <c r="A110" s="62">
        <f>IF(zgłoszenia[[#This Row],[ID]]&gt;0,A109+1,"--")</f>
        <v>107</v>
      </c>
      <c r="B110" s="14" t="s">
        <v>40</v>
      </c>
      <c r="C110" s="70">
        <v>3093</v>
      </c>
      <c r="D110" s="12">
        <v>42779</v>
      </c>
      <c r="E110" s="31" t="s">
        <v>167</v>
      </c>
      <c r="F110" s="13" t="s">
        <v>23</v>
      </c>
      <c r="G110" s="13" t="s">
        <v>21</v>
      </c>
      <c r="H110" s="13" t="s">
        <v>190</v>
      </c>
      <c r="I110" s="36" t="s">
        <v>294</v>
      </c>
      <c r="J110" s="13">
        <v>129</v>
      </c>
      <c r="K1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BOŚ.6743.129.2017.ŁD</v>
      </c>
      <c r="L110" s="12">
        <v>42795</v>
      </c>
      <c r="M110" s="13" t="s">
        <v>19</v>
      </c>
      <c r="N110" s="11">
        <f ca="1">IF(zgłoszenia[[#This Row],[ID]]&gt;0,IF(zgłoszenia[[#This Row],[Data zakończenia sprawy]]=0,TODAY()-D110,zgłoszenia[[#This Row],[Data zakończenia sprawy]]-zgłoszenia[[#This Row],[Data wpływu wniosku]]),"")</f>
        <v>16</v>
      </c>
      <c r="O110" s="65">
        <f>IF($F110=dane!$B$8,6743+3,(IF($F110=dane!$B$9,6743+4,(IF($F110=dane!$B$10,6743+5,6743)))))</f>
        <v>6743</v>
      </c>
    </row>
    <row r="111" spans="1:15" ht="45" x14ac:dyDescent="0.25">
      <c r="A111" s="62">
        <f>IF(zgłoszenia[[#This Row],[ID]]&gt;0,A110+1,"--")</f>
        <v>108</v>
      </c>
      <c r="B111" s="14" t="s">
        <v>11</v>
      </c>
      <c r="C111" s="70">
        <v>3084</v>
      </c>
      <c r="D111" s="12">
        <v>42779</v>
      </c>
      <c r="E111" s="31" t="s">
        <v>295</v>
      </c>
      <c r="F111" s="13" t="s">
        <v>25</v>
      </c>
      <c r="G111" s="13" t="s">
        <v>24</v>
      </c>
      <c r="H111" s="13" t="s">
        <v>221</v>
      </c>
      <c r="I111" s="36" t="s">
        <v>222</v>
      </c>
      <c r="J111" s="13">
        <v>92</v>
      </c>
      <c r="K1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BOŚ.6743.92.2017.AA</v>
      </c>
      <c r="L111" s="12">
        <v>42796</v>
      </c>
      <c r="M111" s="13" t="s">
        <v>19</v>
      </c>
      <c r="N111" s="11">
        <f ca="1">IF(zgłoszenia[[#This Row],[ID]]&gt;0,IF(zgłoszenia[[#This Row],[Data zakończenia sprawy]]=0,TODAY()-D111,zgłoszenia[[#This Row],[Data zakończenia sprawy]]-zgłoszenia[[#This Row],[Data wpływu wniosku]]),"")</f>
        <v>17</v>
      </c>
      <c r="O111" s="65">
        <f>IF($F111=dane!$B$8,6743+3,(IF($F111=dane!$B$9,6743+4,(IF($F111=dane!$B$10,6743+5,6743)))))</f>
        <v>6743</v>
      </c>
    </row>
    <row r="112" spans="1:15" ht="45" x14ac:dyDescent="0.25">
      <c r="A112" s="62">
        <f>IF(zgłoszenia[[#This Row],[ID]]&gt;0,A111+1,"--")</f>
        <v>109</v>
      </c>
      <c r="B112" s="14" t="s">
        <v>61</v>
      </c>
      <c r="C112" s="70">
        <v>3121</v>
      </c>
      <c r="D112" s="12">
        <v>42779</v>
      </c>
      <c r="E112" s="31" t="s">
        <v>185</v>
      </c>
      <c r="F112" s="13" t="s">
        <v>20</v>
      </c>
      <c r="G112" s="13" t="s">
        <v>29</v>
      </c>
      <c r="H112" s="13" t="s">
        <v>87</v>
      </c>
      <c r="I112" s="36" t="s">
        <v>296</v>
      </c>
      <c r="J112" s="13">
        <v>94</v>
      </c>
      <c r="K1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BOŚ.6743.94.2017.WK</v>
      </c>
      <c r="L112" s="12">
        <v>42783</v>
      </c>
      <c r="M112" s="13" t="s">
        <v>19</v>
      </c>
      <c r="N112" s="11">
        <f ca="1">IF(zgłoszenia[[#This Row],[ID]]&gt;0,IF(zgłoszenia[[#This Row],[Data zakończenia sprawy]]=0,TODAY()-D112,zgłoszenia[[#This Row],[Data zakończenia sprawy]]-zgłoszenia[[#This Row],[Data wpływu wniosku]]),"")</f>
        <v>4</v>
      </c>
      <c r="O112" s="65">
        <f>IF($F112=dane!$B$8,6743+3,(IF($F112=dane!$B$9,6743+4,(IF($F112=dane!$B$10,6743+5,6743)))))</f>
        <v>6743</v>
      </c>
    </row>
    <row r="113" spans="1:15" ht="45" x14ac:dyDescent="0.25">
      <c r="A113" s="62">
        <f>IF(zgłoszenia[[#This Row],[ID]]&gt;0,A112+1,"--")</f>
        <v>110</v>
      </c>
      <c r="B113" s="14" t="s">
        <v>39</v>
      </c>
      <c r="C113" s="70">
        <v>3171</v>
      </c>
      <c r="D113" s="12">
        <v>42780</v>
      </c>
      <c r="E113" s="31" t="s">
        <v>114</v>
      </c>
      <c r="F113" s="13" t="s">
        <v>23</v>
      </c>
      <c r="G113" s="13" t="s">
        <v>32</v>
      </c>
      <c r="H113" s="13" t="s">
        <v>297</v>
      </c>
      <c r="I113" s="36" t="s">
        <v>298</v>
      </c>
      <c r="J113" s="13">
        <v>100</v>
      </c>
      <c r="K1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BOŚ.6743.100.2017.MS</v>
      </c>
      <c r="L113" s="12">
        <v>42797</v>
      </c>
      <c r="M113" s="13" t="s">
        <v>19</v>
      </c>
      <c r="N113" s="11">
        <f ca="1">IF(zgłoszenia[[#This Row],[ID]]&gt;0,IF(zgłoszenia[[#This Row],[Data zakończenia sprawy]]=0,TODAY()-D113,zgłoszenia[[#This Row],[Data zakończenia sprawy]]-zgłoszenia[[#This Row],[Data wpływu wniosku]]),"")</f>
        <v>17</v>
      </c>
      <c r="O113" s="65">
        <f>IF($F113=dane!$B$8,6743+3,(IF($F113=dane!$B$9,6743+4,(IF($F113=dane!$B$10,6743+5,6743)))))</f>
        <v>6743</v>
      </c>
    </row>
    <row r="114" spans="1:15" ht="45" x14ac:dyDescent="0.25">
      <c r="A114" s="62">
        <f>IF(zgłoszenia[[#This Row],[ID]]&gt;0,A113+1,"--")</f>
        <v>111</v>
      </c>
      <c r="B114" s="14" t="s">
        <v>61</v>
      </c>
      <c r="C114" s="70">
        <v>3218</v>
      </c>
      <c r="D114" s="12">
        <v>42780</v>
      </c>
      <c r="E114" s="31" t="s">
        <v>299</v>
      </c>
      <c r="F114" s="13" t="s">
        <v>17</v>
      </c>
      <c r="G114" s="13" t="s">
        <v>29</v>
      </c>
      <c r="H114" s="13" t="s">
        <v>118</v>
      </c>
      <c r="I114" s="36" t="s">
        <v>300</v>
      </c>
      <c r="J114" s="13">
        <v>97</v>
      </c>
      <c r="K1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BOŚ.6743.97.2017.WK</v>
      </c>
      <c r="L114" s="12">
        <v>42804</v>
      </c>
      <c r="M114" s="13" t="s">
        <v>19</v>
      </c>
      <c r="N114" s="11">
        <f ca="1">IF(zgłoszenia[[#This Row],[ID]]&gt;0,IF(zgłoszenia[[#This Row],[Data zakończenia sprawy]]=0,TODAY()-D114,zgłoszenia[[#This Row],[Data zakończenia sprawy]]-zgłoszenia[[#This Row],[Data wpływu wniosku]]),"")</f>
        <v>24</v>
      </c>
      <c r="O114" s="65">
        <f>IF($F114=dane!$B$8,6743+3,(IF($F114=dane!$B$9,6743+4,(IF($F114=dane!$B$10,6743+5,6743)))))</f>
        <v>6743</v>
      </c>
    </row>
    <row r="115" spans="1:15" ht="45" x14ac:dyDescent="0.25">
      <c r="A115" s="62">
        <f>IF(zgłoszenia[[#This Row],[ID]]&gt;0,A114+1,"--")</f>
        <v>112</v>
      </c>
      <c r="B115" s="14" t="s">
        <v>61</v>
      </c>
      <c r="C115" s="70">
        <v>3219</v>
      </c>
      <c r="D115" s="12">
        <v>42780</v>
      </c>
      <c r="E115" s="31" t="s">
        <v>299</v>
      </c>
      <c r="F115" s="13" t="s">
        <v>17</v>
      </c>
      <c r="G115" s="13" t="s">
        <v>29</v>
      </c>
      <c r="H115" s="13" t="s">
        <v>118</v>
      </c>
      <c r="I115" s="36" t="s">
        <v>301</v>
      </c>
      <c r="J115" s="13">
        <v>96</v>
      </c>
      <c r="K1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BOŚ.6743.96.2017.WK</v>
      </c>
      <c r="L115" s="12">
        <v>42804</v>
      </c>
      <c r="M115" s="13" t="s">
        <v>19</v>
      </c>
      <c r="N115" s="11">
        <f ca="1">IF(zgłoszenia[[#This Row],[ID]]&gt;0,IF(zgłoszenia[[#This Row],[Data zakończenia sprawy]]=0,TODAY()-D115,zgłoszenia[[#This Row],[Data zakończenia sprawy]]-zgłoszenia[[#This Row],[Data wpływu wniosku]]),"")</f>
        <v>24</v>
      </c>
      <c r="O115" s="65">
        <f>IF($F115=dane!$B$8,6743+3,(IF($F115=dane!$B$9,6743+4,(IF($F115=dane!$B$10,6743+5,6743)))))</f>
        <v>6743</v>
      </c>
    </row>
    <row r="116" spans="1:15" ht="45" x14ac:dyDescent="0.25">
      <c r="A116" s="62">
        <f>IF(zgłoszenia[[#This Row],[ID]]&gt;0,A115+1,"--")</f>
        <v>113</v>
      </c>
      <c r="B116" s="14" t="s">
        <v>61</v>
      </c>
      <c r="C116" s="70">
        <v>3220</v>
      </c>
      <c r="D116" s="12">
        <v>42780</v>
      </c>
      <c r="E116" s="31" t="s">
        <v>299</v>
      </c>
      <c r="F116" s="13" t="s">
        <v>17</v>
      </c>
      <c r="G116" s="13" t="s">
        <v>29</v>
      </c>
      <c r="H116" s="13" t="s">
        <v>118</v>
      </c>
      <c r="I116" s="36" t="s">
        <v>302</v>
      </c>
      <c r="J116" s="13">
        <v>95</v>
      </c>
      <c r="K1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BOŚ.6743.95.2017.WK</v>
      </c>
      <c r="L116" s="12">
        <v>42804</v>
      </c>
      <c r="M116" s="13" t="s">
        <v>19</v>
      </c>
      <c r="N116" s="11">
        <f ca="1">IF(zgłoszenia[[#This Row],[ID]]&gt;0,IF(zgłoszenia[[#This Row],[Data zakończenia sprawy]]=0,TODAY()-D116,zgłoszenia[[#This Row],[Data zakończenia sprawy]]-zgłoszenia[[#This Row],[Data wpływu wniosku]]),"")</f>
        <v>24</v>
      </c>
      <c r="O116" s="65">
        <f>IF($F116=dane!$B$8,6743+3,(IF($F116=dane!$B$9,6743+4,(IF($F116=dane!$B$10,6743+5,6743)))))</f>
        <v>6743</v>
      </c>
    </row>
    <row r="117" spans="1:15" ht="30" x14ac:dyDescent="0.25">
      <c r="A117" s="62">
        <f>IF(zgłoszenia[[#This Row],[ID]]&gt;0,A116+1,"--")</f>
        <v>114</v>
      </c>
      <c r="B117" s="14" t="s">
        <v>36</v>
      </c>
      <c r="C117" s="70">
        <v>3177</v>
      </c>
      <c r="D117" s="12">
        <v>42780</v>
      </c>
      <c r="E117" s="31" t="s">
        <v>149</v>
      </c>
      <c r="F117" s="13" t="s">
        <v>58</v>
      </c>
      <c r="G117" s="13" t="s">
        <v>30</v>
      </c>
      <c r="H117" s="13" t="s">
        <v>264</v>
      </c>
      <c r="I117" s="36" t="s">
        <v>303</v>
      </c>
      <c r="J117" s="13">
        <v>14</v>
      </c>
      <c r="K1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BOŚ.6746.14.2017.KŻ</v>
      </c>
      <c r="L117" s="12">
        <v>42796</v>
      </c>
      <c r="M117" s="13" t="s">
        <v>22</v>
      </c>
      <c r="N117" s="88">
        <f ca="1">IF(zgłoszenia[[#This Row],[ID]]&gt;0,IF(zgłoszenia[[#This Row],[Data zakończenia sprawy]]=0,TODAY()-D117,zgłoszenia[[#This Row],[Data zakończenia sprawy]]-zgłoszenia[[#This Row],[Data wpływu wniosku]]),"")</f>
        <v>16</v>
      </c>
      <c r="O117" s="73">
        <f>IF($F117=dane!$B$8,6743+3,(IF($F117=dane!$B$9,6743+4,(IF($F117=dane!$B$10,6743+5,6743)))))</f>
        <v>6746</v>
      </c>
    </row>
    <row r="118" spans="1:15" ht="30" x14ac:dyDescent="0.25">
      <c r="A118" s="62">
        <f>IF(zgłoszenia[[#This Row],[ID]]&gt;0,A117+1,"--")</f>
        <v>115</v>
      </c>
      <c r="B118" s="14" t="s">
        <v>38</v>
      </c>
      <c r="C118" s="70">
        <v>3233</v>
      </c>
      <c r="D118" s="12">
        <v>42780</v>
      </c>
      <c r="E118" s="31" t="s">
        <v>305</v>
      </c>
      <c r="F118" s="13" t="s">
        <v>23</v>
      </c>
      <c r="G118" s="13" t="s">
        <v>18</v>
      </c>
      <c r="H118" s="13" t="s">
        <v>306</v>
      </c>
      <c r="I118" s="36" t="s">
        <v>307</v>
      </c>
      <c r="J118" s="13">
        <v>13</v>
      </c>
      <c r="K1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BOŚ.6743.13.2017.IN</v>
      </c>
      <c r="L118" s="12">
        <v>42796</v>
      </c>
      <c r="M118" s="13" t="s">
        <v>31</v>
      </c>
      <c r="N118" s="88">
        <f ca="1">IF(zgłoszenia[[#This Row],[ID]]&gt;0,IF(zgłoszenia[[#This Row],[Data zakończenia sprawy]]=0,TODAY()-D118,zgłoszenia[[#This Row],[Data zakończenia sprawy]]-zgłoszenia[[#This Row],[Data wpływu wniosku]]),"")</f>
        <v>16</v>
      </c>
      <c r="O118" s="73">
        <f>IF($F118=dane!$B$8,6743+3,(IF($F118=dane!$B$9,6743+4,(IF($F118=dane!$B$10,6743+5,6743)))))</f>
        <v>6743</v>
      </c>
    </row>
    <row r="119" spans="1:15" ht="45" x14ac:dyDescent="0.25">
      <c r="A119" s="62">
        <f>IF(zgłoszenia[[#This Row],[ID]]&gt;0,A118+1,"--")</f>
        <v>116</v>
      </c>
      <c r="B119" s="14" t="s">
        <v>59</v>
      </c>
      <c r="C119" s="70">
        <v>3001</v>
      </c>
      <c r="D119" s="12">
        <v>42776</v>
      </c>
      <c r="E119" s="71" t="s">
        <v>308</v>
      </c>
      <c r="F119" s="13" t="s">
        <v>17</v>
      </c>
      <c r="G119" s="13" t="s">
        <v>29</v>
      </c>
      <c r="H119" s="78" t="s">
        <v>309</v>
      </c>
      <c r="I119" s="79" t="s">
        <v>310</v>
      </c>
      <c r="J119" s="13">
        <v>125</v>
      </c>
      <c r="K1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BOŚ.6743.125.2017.SR</v>
      </c>
      <c r="L119" s="12">
        <v>42793</v>
      </c>
      <c r="M119" s="13" t="s">
        <v>19</v>
      </c>
      <c r="N119" s="11">
        <f ca="1">IF(zgłoszenia[[#This Row],[ID]]&gt;0,IF(zgłoszenia[[#This Row],[Data zakończenia sprawy]]=0,TODAY()-D119,zgłoszenia[[#This Row],[Data zakończenia sprawy]]-zgłoszenia[[#This Row],[Data wpływu wniosku]]),"")</f>
        <v>17</v>
      </c>
      <c r="O119" s="65">
        <f>IF($F119=dane!$B$8,6743+3,(IF($F119=dane!$B$9,6743+4,(IF($F119=dane!$B$10,6743+5,6743)))))</f>
        <v>6743</v>
      </c>
    </row>
    <row r="120" spans="1:15" ht="45" x14ac:dyDescent="0.25">
      <c r="A120" s="62">
        <f>IF(zgłoszenia[[#This Row],[ID]]&gt;0,A119+1,"--")</f>
        <v>117</v>
      </c>
      <c r="B120" s="14" t="s">
        <v>59</v>
      </c>
      <c r="C120" s="70">
        <v>3002</v>
      </c>
      <c r="D120" s="12">
        <v>42776</v>
      </c>
      <c r="E120" s="71" t="s">
        <v>311</v>
      </c>
      <c r="F120" s="13" t="s">
        <v>23</v>
      </c>
      <c r="G120" s="13" t="s">
        <v>29</v>
      </c>
      <c r="H120" s="78" t="s">
        <v>29</v>
      </c>
      <c r="I120" s="79" t="s">
        <v>312</v>
      </c>
      <c r="J120" s="13">
        <v>114</v>
      </c>
      <c r="K1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BOŚ.6743.114.2017.SR</v>
      </c>
      <c r="L120" s="12">
        <v>42789</v>
      </c>
      <c r="M120" s="13" t="s">
        <v>19</v>
      </c>
      <c r="N120" s="11">
        <f ca="1">IF(zgłoszenia[[#This Row],[ID]]&gt;0,IF(zgłoszenia[[#This Row],[Data zakończenia sprawy]]=0,TODAY()-D120,zgłoszenia[[#This Row],[Data zakończenia sprawy]]-zgłoszenia[[#This Row],[Data wpływu wniosku]]),"")</f>
        <v>13</v>
      </c>
      <c r="O120" s="65">
        <f>IF($F120=dane!$B$8,6743+3,(IF($F120=dane!$B$9,6743+4,(IF($F120=dane!$B$10,6743+5,6743)))))</f>
        <v>6743</v>
      </c>
    </row>
    <row r="121" spans="1:15" ht="45" x14ac:dyDescent="0.25">
      <c r="A121" s="62">
        <f>IF(zgłoszenia[[#This Row],[ID]]&gt;0,A120+1,"--")</f>
        <v>118</v>
      </c>
      <c r="B121" s="14" t="s">
        <v>59</v>
      </c>
      <c r="C121" s="70">
        <v>3003</v>
      </c>
      <c r="D121" s="12">
        <v>42776</v>
      </c>
      <c r="E121" s="71" t="s">
        <v>313</v>
      </c>
      <c r="F121" s="13" t="s">
        <v>17</v>
      </c>
      <c r="G121" s="13" t="s">
        <v>29</v>
      </c>
      <c r="H121" s="78" t="s">
        <v>29</v>
      </c>
      <c r="I121" s="79" t="s">
        <v>314</v>
      </c>
      <c r="J121" s="13">
        <v>115</v>
      </c>
      <c r="K1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BOŚ.6743.115.2017.SR</v>
      </c>
      <c r="L121" s="12">
        <v>42795</v>
      </c>
      <c r="M121" s="13" t="s">
        <v>22</v>
      </c>
      <c r="N121" s="11">
        <f ca="1">IF(zgłoszenia[[#This Row],[ID]]&gt;0,IF(zgłoszenia[[#This Row],[Data zakończenia sprawy]]=0,TODAY()-D121,zgłoszenia[[#This Row],[Data zakończenia sprawy]]-zgłoszenia[[#This Row],[Data wpływu wniosku]]),"")</f>
        <v>19</v>
      </c>
      <c r="O121" s="65">
        <f>IF($F121=dane!$B$8,6743+3,(IF($F121=dane!$B$9,6743+4,(IF($F121=dane!$B$10,6743+5,6743)))))</f>
        <v>6743</v>
      </c>
    </row>
    <row r="122" spans="1:15" ht="45" x14ac:dyDescent="0.25">
      <c r="A122" s="62">
        <f>IF(zgłoszenia[[#This Row],[ID]]&gt;0,A121+1,"--")</f>
        <v>119</v>
      </c>
      <c r="B122" s="14" t="s">
        <v>59</v>
      </c>
      <c r="C122" s="70">
        <v>3006</v>
      </c>
      <c r="D122" s="12">
        <v>42776</v>
      </c>
      <c r="E122" s="71" t="s">
        <v>315</v>
      </c>
      <c r="F122" s="13" t="s">
        <v>23</v>
      </c>
      <c r="G122" s="13" t="s">
        <v>29</v>
      </c>
      <c r="H122" s="78" t="s">
        <v>29</v>
      </c>
      <c r="I122" s="79" t="s">
        <v>314</v>
      </c>
      <c r="J122" s="13">
        <v>116</v>
      </c>
      <c r="K1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BOŚ.6743.116.2017.SR</v>
      </c>
      <c r="L122" s="12">
        <v>42789</v>
      </c>
      <c r="M122" s="13" t="s">
        <v>19</v>
      </c>
      <c r="N122" s="11">
        <f ca="1">IF(zgłoszenia[[#This Row],[ID]]&gt;0,IF(zgłoszenia[[#This Row],[Data zakończenia sprawy]]=0,TODAY()-D122,zgłoszenia[[#This Row],[Data zakończenia sprawy]]-zgłoszenia[[#This Row],[Data wpływu wniosku]]),"")</f>
        <v>13</v>
      </c>
      <c r="O122" s="65">
        <f>IF($F122=dane!$B$8,6743+3,(IF($F122=dane!$B$9,6743+4,(IF($F122=dane!$B$10,6743+5,6743)))))</f>
        <v>6743</v>
      </c>
    </row>
    <row r="123" spans="1:15" ht="45" x14ac:dyDescent="0.25">
      <c r="A123" s="62">
        <f>IF(zgłoszenia[[#This Row],[ID]]&gt;0,A122+1,"--")</f>
        <v>120</v>
      </c>
      <c r="B123" s="14" t="s">
        <v>37</v>
      </c>
      <c r="C123" s="70">
        <v>3025</v>
      </c>
      <c r="D123" s="12">
        <v>42776</v>
      </c>
      <c r="E123" s="71" t="s">
        <v>316</v>
      </c>
      <c r="F123" s="13" t="s">
        <v>57</v>
      </c>
      <c r="G123" s="13" t="s">
        <v>29</v>
      </c>
      <c r="H123" s="78" t="s">
        <v>87</v>
      </c>
      <c r="I123" s="79" t="s">
        <v>317</v>
      </c>
      <c r="J123" s="13">
        <v>7</v>
      </c>
      <c r="K1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BOŚ.6748.7.2017.AŁ</v>
      </c>
      <c r="L123" s="12">
        <v>42797</v>
      </c>
      <c r="M123" s="13" t="s">
        <v>19</v>
      </c>
      <c r="N123" s="11">
        <f ca="1">IF(zgłoszenia[[#This Row],[ID]]&gt;0,IF(zgłoszenia[[#This Row],[Data zakończenia sprawy]]=0,TODAY()-D123,zgłoszenia[[#This Row],[Data zakończenia sprawy]]-zgłoszenia[[#This Row],[Data wpływu wniosku]]),"")</f>
        <v>21</v>
      </c>
      <c r="O123" s="69">
        <f>IF($F123=dane!$B$8,6743+3,(IF($F123=dane!$B$9,6743+4,(IF($F123=dane!$B$10,6743+5,6743)))))</f>
        <v>6748</v>
      </c>
    </row>
    <row r="124" spans="1:15" s="3" customFormat="1" ht="30" x14ac:dyDescent="0.25">
      <c r="A124" s="62">
        <f>IF(zgłoszenia[[#This Row],[ID]]&gt;0,A123+1,"--")</f>
        <v>121</v>
      </c>
      <c r="B124" s="14" t="s">
        <v>38</v>
      </c>
      <c r="C124" s="70">
        <v>3126</v>
      </c>
      <c r="D124" s="12">
        <v>42779</v>
      </c>
      <c r="E124" s="71" t="s">
        <v>318</v>
      </c>
      <c r="F124" s="13" t="s">
        <v>17</v>
      </c>
      <c r="G124" s="13" t="s">
        <v>18</v>
      </c>
      <c r="H124" s="78" t="s">
        <v>319</v>
      </c>
      <c r="I124" s="79" t="s">
        <v>320</v>
      </c>
      <c r="J124" s="13">
        <v>98</v>
      </c>
      <c r="K1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BOŚ.6743.98.2017.IN</v>
      </c>
      <c r="L124" s="12">
        <v>42795</v>
      </c>
      <c r="M124" s="13" t="s">
        <v>31</v>
      </c>
      <c r="N124" s="11">
        <f ca="1">IF(zgłoszenia[[#This Row],[ID]]&gt;0,IF(zgłoszenia[[#This Row],[Data zakończenia sprawy]]=0,TODAY()-D124,zgłoszenia[[#This Row],[Data zakończenia sprawy]]-zgłoszenia[[#This Row],[Data wpływu wniosku]]),"")</f>
        <v>16</v>
      </c>
      <c r="O124" s="65">
        <f>IF($F124=dane!$B$8,6743+3,(IF($F124=dane!$B$9,6743+4,(IF($F124=dane!$B$10,6743+5,6743)))))</f>
        <v>6743</v>
      </c>
    </row>
    <row r="125" spans="1:15" ht="45" x14ac:dyDescent="0.25">
      <c r="A125" s="62">
        <f>IF(zgłoszenia[[#This Row],[ID]]&gt;0,A124+1,"--")</f>
        <v>122</v>
      </c>
      <c r="B125" s="14" t="s">
        <v>39</v>
      </c>
      <c r="C125" s="70">
        <v>3287</v>
      </c>
      <c r="D125" s="12">
        <v>42781</v>
      </c>
      <c r="E125" s="31" t="s">
        <v>114</v>
      </c>
      <c r="F125" s="13" t="s">
        <v>23</v>
      </c>
      <c r="G125" s="13" t="s">
        <v>32</v>
      </c>
      <c r="H125" s="13" t="s">
        <v>321</v>
      </c>
      <c r="I125" s="36" t="s">
        <v>322</v>
      </c>
      <c r="J125" s="13">
        <v>102</v>
      </c>
      <c r="K1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BOŚ.6743.102.2017.MS</v>
      </c>
      <c r="L125" s="12">
        <v>42808</v>
      </c>
      <c r="M125" s="13" t="s">
        <v>19</v>
      </c>
      <c r="N125" s="11">
        <f ca="1">IF(zgłoszenia[[#This Row],[ID]]&gt;0,IF(zgłoszenia[[#This Row],[Data zakończenia sprawy]]=0,TODAY()-D125,zgłoszenia[[#This Row],[Data zakończenia sprawy]]-zgłoszenia[[#This Row],[Data wpływu wniosku]]),"")</f>
        <v>27</v>
      </c>
      <c r="O125" s="65">
        <f>IF($F125=dane!$B$8,6743+3,(IF($F125=dane!$B$9,6743+4,(IF($F125=dane!$B$10,6743+5,6743)))))</f>
        <v>6743</v>
      </c>
    </row>
    <row r="126" spans="1:15" ht="45" x14ac:dyDescent="0.25">
      <c r="A126" s="62">
        <f>IF(zgłoszenia[[#This Row],[ID]]&gt;0,A125+1,"--")</f>
        <v>123</v>
      </c>
      <c r="B126" s="14" t="s">
        <v>40</v>
      </c>
      <c r="C126" s="70">
        <v>3284</v>
      </c>
      <c r="D126" s="12">
        <v>42781</v>
      </c>
      <c r="E126" s="31" t="s">
        <v>323</v>
      </c>
      <c r="F126" s="13" t="s">
        <v>17</v>
      </c>
      <c r="G126" s="13" t="s">
        <v>21</v>
      </c>
      <c r="H126" s="13" t="s">
        <v>230</v>
      </c>
      <c r="I126" s="36" t="s">
        <v>324</v>
      </c>
      <c r="J126" s="13">
        <v>128</v>
      </c>
      <c r="K1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BOŚ.6743.128.2017.ŁD</v>
      </c>
      <c r="L126" s="12">
        <v>42795</v>
      </c>
      <c r="M126" s="13" t="s">
        <v>19</v>
      </c>
      <c r="N126" s="11">
        <f ca="1">IF(zgłoszenia[[#This Row],[ID]]&gt;0,IF(zgłoszenia[[#This Row],[Data zakończenia sprawy]]=0,TODAY()-D126,zgłoszenia[[#This Row],[Data zakończenia sprawy]]-zgłoszenia[[#This Row],[Data wpływu wniosku]]),"")</f>
        <v>14</v>
      </c>
      <c r="O126" s="65">
        <f>IF($F126=dane!$B$8,6743+3,(IF($F126=dane!$B$9,6743+4,(IF($F126=dane!$B$10,6743+5,6743)))))</f>
        <v>6743</v>
      </c>
    </row>
    <row r="127" spans="1:15" ht="45" x14ac:dyDescent="0.25">
      <c r="A127" s="62">
        <f>IF(zgłoszenia[[#This Row],[ID]]&gt;0,A126+1,"--")</f>
        <v>124</v>
      </c>
      <c r="B127" s="14" t="s">
        <v>61</v>
      </c>
      <c r="C127" s="70">
        <v>3283</v>
      </c>
      <c r="D127" s="12">
        <v>42781</v>
      </c>
      <c r="E127" s="31" t="s">
        <v>280</v>
      </c>
      <c r="F127" s="13" t="s">
        <v>20</v>
      </c>
      <c r="G127" s="13" t="s">
        <v>29</v>
      </c>
      <c r="H127" s="13" t="s">
        <v>99</v>
      </c>
      <c r="I127" s="36" t="s">
        <v>325</v>
      </c>
      <c r="J127" s="13">
        <v>120</v>
      </c>
      <c r="K1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BOŚ.6743.120.2017.WK</v>
      </c>
      <c r="L127" s="12">
        <v>42793</v>
      </c>
      <c r="M127" s="13" t="s">
        <v>19</v>
      </c>
      <c r="N127" s="11">
        <f ca="1">IF(zgłoszenia[[#This Row],[ID]]&gt;0,IF(zgłoszenia[[#This Row],[Data zakończenia sprawy]]=0,TODAY()-D127,zgłoszenia[[#This Row],[Data zakończenia sprawy]]-zgłoszenia[[#This Row],[Data wpływu wniosku]]),"")</f>
        <v>12</v>
      </c>
      <c r="O127" s="65">
        <f>IF($F127=dane!$B$8,6743+3,(IF($F127=dane!$B$9,6743+4,(IF($F127=dane!$B$10,6743+5,6743)))))</f>
        <v>6743</v>
      </c>
    </row>
    <row r="128" spans="1:15" ht="45" x14ac:dyDescent="0.25">
      <c r="A128" s="62">
        <f>IF(zgłoszenia[[#This Row],[ID]]&gt;0,A127+1,"--")</f>
        <v>125</v>
      </c>
      <c r="B128" s="14" t="s">
        <v>39</v>
      </c>
      <c r="C128" s="70">
        <v>3267</v>
      </c>
      <c r="D128" s="12">
        <v>42781</v>
      </c>
      <c r="E128" s="31" t="s">
        <v>326</v>
      </c>
      <c r="F128" s="13" t="s">
        <v>23</v>
      </c>
      <c r="G128" s="13" t="s">
        <v>32</v>
      </c>
      <c r="H128" s="13" t="s">
        <v>214</v>
      </c>
      <c r="I128" s="36" t="s">
        <v>327</v>
      </c>
      <c r="J128" s="13">
        <v>101</v>
      </c>
      <c r="K1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BOŚ.6743.101.2017.MS</v>
      </c>
      <c r="L128" s="12">
        <v>42800</v>
      </c>
      <c r="M128" s="13" t="s">
        <v>19</v>
      </c>
      <c r="N128" s="11">
        <f ca="1">IF(zgłoszenia[[#This Row],[ID]]&gt;0,IF(zgłoszenia[[#This Row],[Data zakończenia sprawy]]=0,TODAY()-D128,zgłoszenia[[#This Row],[Data zakończenia sprawy]]-zgłoszenia[[#This Row],[Data wpływu wniosku]]),"")</f>
        <v>19</v>
      </c>
      <c r="O128" s="65">
        <f>IF($F128=dane!$B$8,6743+3,(IF($F128=dane!$B$9,6743+4,(IF($F128=dane!$B$10,6743+5,6743)))))</f>
        <v>6743</v>
      </c>
    </row>
    <row r="129" spans="1:15" ht="45" x14ac:dyDescent="0.25">
      <c r="A129" s="62">
        <f>IF(zgłoszenia[[#This Row],[ID]]&gt;0,A128+1,"--")</f>
        <v>126</v>
      </c>
      <c r="B129" s="14" t="s">
        <v>37</v>
      </c>
      <c r="C129" s="70">
        <v>3253</v>
      </c>
      <c r="D129" s="12">
        <v>42781</v>
      </c>
      <c r="E129" s="31" t="s">
        <v>139</v>
      </c>
      <c r="F129" s="13" t="s">
        <v>17</v>
      </c>
      <c r="G129" s="13" t="s">
        <v>29</v>
      </c>
      <c r="H129" s="13" t="s">
        <v>118</v>
      </c>
      <c r="I129" s="36" t="s">
        <v>328</v>
      </c>
      <c r="J129" s="13">
        <v>99</v>
      </c>
      <c r="K1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BOŚ.6743.99.2017.AŁ</v>
      </c>
      <c r="L129" s="12">
        <v>42800</v>
      </c>
      <c r="M129" s="13" t="s">
        <v>19</v>
      </c>
      <c r="N129" s="11">
        <f ca="1">IF(zgłoszenia[[#This Row],[ID]]&gt;0,IF(zgłoszenia[[#This Row],[Data zakończenia sprawy]]=0,TODAY()-D129,zgłoszenia[[#This Row],[Data zakończenia sprawy]]-zgłoszenia[[#This Row],[Data wpływu wniosku]]),"")</f>
        <v>19</v>
      </c>
      <c r="O129" s="65">
        <f>IF($F129=dane!$B$8,6743+3,(IF($F129=dane!$B$9,6743+4,(IF($F129=dane!$B$10,6743+5,6743)))))</f>
        <v>6743</v>
      </c>
    </row>
    <row r="130" spans="1:15" ht="45" x14ac:dyDescent="0.25">
      <c r="A130" s="62">
        <f>IF(zgłoszenia[[#This Row],[ID]]&gt;0,A129+1,"--")</f>
        <v>127</v>
      </c>
      <c r="B130" s="14" t="s">
        <v>40</v>
      </c>
      <c r="C130" s="70">
        <v>3259</v>
      </c>
      <c r="D130" s="12">
        <v>42781</v>
      </c>
      <c r="E130" s="31" t="s">
        <v>180</v>
      </c>
      <c r="F130" s="13" t="s">
        <v>17</v>
      </c>
      <c r="G130" s="13" t="s">
        <v>21</v>
      </c>
      <c r="H130" s="13" t="s">
        <v>230</v>
      </c>
      <c r="I130" s="36" t="s">
        <v>329</v>
      </c>
      <c r="J130" s="13">
        <v>126</v>
      </c>
      <c r="K1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BOŚ.6743.126.2017.ŁD</v>
      </c>
      <c r="L130" s="12">
        <v>42795</v>
      </c>
      <c r="M130" s="13" t="s">
        <v>19</v>
      </c>
      <c r="N130" s="11">
        <f ca="1">IF(zgłoszenia[[#This Row],[ID]]&gt;0,IF(zgłoszenia[[#This Row],[Data zakończenia sprawy]]=0,TODAY()-D130,zgłoszenia[[#This Row],[Data zakończenia sprawy]]-zgłoszenia[[#This Row],[Data wpływu wniosku]]),"")</f>
        <v>14</v>
      </c>
      <c r="O130" s="65">
        <f>IF($F130=dane!$B$8,6743+3,(IF($F130=dane!$B$9,6743+4,(IF($F130=dane!$B$10,6743+5,6743)))))</f>
        <v>6743</v>
      </c>
    </row>
    <row r="131" spans="1:15" ht="45" x14ac:dyDescent="0.25">
      <c r="A131" s="62">
        <f>IF(zgłoszenia[[#This Row],[ID]]&gt;0,A130+1,"--")</f>
        <v>128</v>
      </c>
      <c r="B131" s="14" t="s">
        <v>39</v>
      </c>
      <c r="C131" s="70">
        <v>3350</v>
      </c>
      <c r="D131" s="12">
        <v>42782</v>
      </c>
      <c r="E131" s="31" t="s">
        <v>180</v>
      </c>
      <c r="F131" s="13" t="s">
        <v>17</v>
      </c>
      <c r="G131" s="13" t="s">
        <v>32</v>
      </c>
      <c r="H131" s="13" t="s">
        <v>330</v>
      </c>
      <c r="I131" s="36" t="s">
        <v>331</v>
      </c>
      <c r="J131" s="13">
        <v>103</v>
      </c>
      <c r="K1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BOŚ.6743.103.2017.MS</v>
      </c>
      <c r="L131" s="12">
        <v>42800</v>
      </c>
      <c r="M131" s="13" t="s">
        <v>19</v>
      </c>
      <c r="N131" s="11">
        <f ca="1">IF(zgłoszenia[[#This Row],[ID]]&gt;0,IF(zgłoszenia[[#This Row],[Data zakończenia sprawy]]=0,TODAY()-D131,zgłoszenia[[#This Row],[Data zakończenia sprawy]]-zgłoszenia[[#This Row],[Data wpływu wniosku]]),"")</f>
        <v>18</v>
      </c>
      <c r="O131" s="65">
        <f>IF($F131=dane!$B$8,6743+3,(IF($F131=dane!$B$9,6743+4,(IF($F131=dane!$B$10,6743+5,6743)))))</f>
        <v>6743</v>
      </c>
    </row>
    <row r="132" spans="1:15" ht="45" x14ac:dyDescent="0.25">
      <c r="A132" s="62">
        <f>IF(zgłoszenia[[#This Row],[ID]]&gt;0,A131+1,"--")</f>
        <v>129</v>
      </c>
      <c r="B132" s="14" t="s">
        <v>36</v>
      </c>
      <c r="C132" s="70">
        <v>3382</v>
      </c>
      <c r="D132" s="12">
        <v>42782</v>
      </c>
      <c r="E132" s="31" t="s">
        <v>332</v>
      </c>
      <c r="F132" s="13" t="s">
        <v>23</v>
      </c>
      <c r="G132" s="13" t="s">
        <v>29</v>
      </c>
      <c r="H132" s="13" t="s">
        <v>29</v>
      </c>
      <c r="I132" s="36" t="s">
        <v>333</v>
      </c>
      <c r="J132" s="13">
        <v>109</v>
      </c>
      <c r="K1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BOŚ.6743.109.2017.KŻ</v>
      </c>
      <c r="L132" s="12">
        <v>42803</v>
      </c>
      <c r="M132" s="13" t="s">
        <v>19</v>
      </c>
      <c r="N132" s="11">
        <f ca="1">IF(zgłoszenia[[#This Row],[ID]]&gt;0,IF(zgłoszenia[[#This Row],[Data zakończenia sprawy]]=0,TODAY()-D132,zgłoszenia[[#This Row],[Data zakończenia sprawy]]-zgłoszenia[[#This Row],[Data wpływu wniosku]]),"")</f>
        <v>21</v>
      </c>
      <c r="O132" s="65">
        <f>IF($F132=dane!$B$8,6743+3,(IF($F132=dane!$B$9,6743+4,(IF($F132=dane!$B$10,6743+5,6743)))))</f>
        <v>6743</v>
      </c>
    </row>
    <row r="133" spans="1:15" ht="45" x14ac:dyDescent="0.25">
      <c r="A133" s="62">
        <f>IF(zgłoszenia[[#This Row],[ID]]&gt;0,A132+1,"--")</f>
        <v>130</v>
      </c>
      <c r="B133" s="14" t="s">
        <v>36</v>
      </c>
      <c r="C133" s="70">
        <v>3381</v>
      </c>
      <c r="D133" s="12">
        <v>42782</v>
      </c>
      <c r="E133" s="31" t="s">
        <v>334</v>
      </c>
      <c r="F133" s="13" t="s">
        <v>23</v>
      </c>
      <c r="G133" s="13" t="s">
        <v>29</v>
      </c>
      <c r="H133" s="13" t="s">
        <v>29</v>
      </c>
      <c r="I133" s="36" t="s">
        <v>333</v>
      </c>
      <c r="J133" s="13">
        <v>108</v>
      </c>
      <c r="K1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BOŚ.6743.108.2017.KŻ</v>
      </c>
      <c r="L133" s="12">
        <v>42803</v>
      </c>
      <c r="M133" s="13" t="s">
        <v>19</v>
      </c>
      <c r="N133" s="11">
        <f ca="1">IF(zgłoszenia[[#This Row],[ID]]&gt;0,IF(zgłoszenia[[#This Row],[Data zakończenia sprawy]]=0,TODAY()-D133,zgłoszenia[[#This Row],[Data zakończenia sprawy]]-zgłoszenia[[#This Row],[Data wpływu wniosku]]),"")</f>
        <v>21</v>
      </c>
      <c r="O133" s="65">
        <f>IF($F133=dane!$B$8,6743+3,(IF($F133=dane!$B$9,6743+4,(IF($F133=dane!$B$10,6743+5,6743)))))</f>
        <v>6743</v>
      </c>
    </row>
    <row r="134" spans="1:15" ht="45" x14ac:dyDescent="0.25">
      <c r="A134" s="62">
        <f>IF(zgłoszenia[[#This Row],[ID]]&gt;0,A133+1,"--")</f>
        <v>131</v>
      </c>
      <c r="B134" s="14" t="s">
        <v>36</v>
      </c>
      <c r="C134" s="70">
        <v>3198</v>
      </c>
      <c r="D134" s="12">
        <v>42780</v>
      </c>
      <c r="E134" s="31" t="s">
        <v>299</v>
      </c>
      <c r="F134" s="13" t="s">
        <v>17</v>
      </c>
      <c r="G134" s="13" t="s">
        <v>29</v>
      </c>
      <c r="H134" s="13" t="s">
        <v>87</v>
      </c>
      <c r="I134" s="36" t="s">
        <v>335</v>
      </c>
      <c r="J134" s="13">
        <v>107</v>
      </c>
      <c r="K1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BOŚ.6743.107.2017.KŻ</v>
      </c>
      <c r="L134" s="12">
        <v>42825</v>
      </c>
      <c r="M134" s="13" t="s">
        <v>19</v>
      </c>
      <c r="N134" s="11">
        <f ca="1">IF(zgłoszenia[[#This Row],[ID]]&gt;0,IF(zgłoszenia[[#This Row],[Data zakończenia sprawy]]=0,TODAY()-D134,zgłoszenia[[#This Row],[Data zakończenia sprawy]]-zgłoszenia[[#This Row],[Data wpływu wniosku]]),"")</f>
        <v>45</v>
      </c>
      <c r="O134" s="65">
        <f>IF($F134=dane!$B$8,6743+3,(IF($F134=dane!$B$9,6743+4,(IF($F134=dane!$B$10,6743+5,6743)))))</f>
        <v>6743</v>
      </c>
    </row>
    <row r="135" spans="1:15" ht="30" x14ac:dyDescent="0.25">
      <c r="A135" s="62">
        <f>IF(zgłoszenia[[#This Row],[ID]]&gt;0,A134+1,"--")</f>
        <v>132</v>
      </c>
      <c r="B135" s="14" t="s">
        <v>60</v>
      </c>
      <c r="C135" s="70">
        <v>3449</v>
      </c>
      <c r="D135" s="12">
        <v>42783</v>
      </c>
      <c r="E135" s="31" t="s">
        <v>337</v>
      </c>
      <c r="F135" s="13" t="s">
        <v>58</v>
      </c>
      <c r="G135" s="13" t="s">
        <v>33</v>
      </c>
      <c r="H135" s="13" t="s">
        <v>33</v>
      </c>
      <c r="I135" s="36" t="s">
        <v>338</v>
      </c>
      <c r="J135" s="13">
        <v>15</v>
      </c>
      <c r="K1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BOŚ.6746.15.2017.EJ</v>
      </c>
      <c r="L135" s="12">
        <v>42796</v>
      </c>
      <c r="M135" s="13" t="s">
        <v>31</v>
      </c>
      <c r="N135" s="11">
        <f ca="1">IF(zgłoszenia[[#This Row],[ID]]&gt;0,IF(zgłoszenia[[#This Row],[Data zakończenia sprawy]]=0,TODAY()-D135,zgłoszenia[[#This Row],[Data zakończenia sprawy]]-zgłoszenia[[#This Row],[Data wpływu wniosku]]),"")</f>
        <v>13</v>
      </c>
      <c r="O135" s="65">
        <f>IF($F135=dane!$B$8,6743+3,(IF($F135=dane!$B$9,6743+4,(IF($F135=dane!$B$10,6743+5,6743)))))</f>
        <v>6746</v>
      </c>
    </row>
    <row r="136" spans="1:15" ht="45" x14ac:dyDescent="0.25">
      <c r="A136" s="62">
        <f>IF(zgłoszenia[[#This Row],[ID]]&gt;0,A135+1,"--")</f>
        <v>133</v>
      </c>
      <c r="B136" s="14" t="s">
        <v>37</v>
      </c>
      <c r="C136" s="70">
        <v>3498</v>
      </c>
      <c r="D136" s="12">
        <v>42783</v>
      </c>
      <c r="E136" s="31" t="s">
        <v>339</v>
      </c>
      <c r="F136" s="13" t="s">
        <v>17</v>
      </c>
      <c r="G136" s="13" t="s">
        <v>29</v>
      </c>
      <c r="H136" s="13" t="s">
        <v>118</v>
      </c>
      <c r="I136" s="36" t="s">
        <v>340</v>
      </c>
      <c r="J136" s="13">
        <v>104</v>
      </c>
      <c r="K1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BOŚ.6743.104.2017.AŁ</v>
      </c>
      <c r="L136" s="12">
        <v>42800</v>
      </c>
      <c r="M136" s="13" t="s">
        <v>19</v>
      </c>
      <c r="N136" s="11">
        <f ca="1">IF(zgłoszenia[[#This Row],[ID]]&gt;0,IF(zgłoszenia[[#This Row],[Data zakończenia sprawy]]=0,TODAY()-D136,zgłoszenia[[#This Row],[Data zakończenia sprawy]]-zgłoszenia[[#This Row],[Data wpływu wniosku]]),"")</f>
        <v>17</v>
      </c>
      <c r="O136" s="65">
        <f>IF($F136=dane!$B$8,6743+3,(IF($F136=dane!$B$9,6743+4,(IF($F136=dane!$B$10,6743+5,6743)))))</f>
        <v>6743</v>
      </c>
    </row>
    <row r="137" spans="1:15" ht="45" x14ac:dyDescent="0.25">
      <c r="A137" s="62">
        <f>IF(zgłoszenia[[#This Row],[ID]]&gt;0,A136+1,"--")</f>
        <v>134</v>
      </c>
      <c r="B137" s="80" t="s">
        <v>40</v>
      </c>
      <c r="C137" s="81" t="s">
        <v>343</v>
      </c>
      <c r="D137" s="12">
        <v>42783</v>
      </c>
      <c r="E137" s="82" t="s">
        <v>344</v>
      </c>
      <c r="F137" s="83" t="s">
        <v>20</v>
      </c>
      <c r="G137" s="83" t="s">
        <v>29</v>
      </c>
      <c r="H137" s="83" t="s">
        <v>29</v>
      </c>
      <c r="I137" s="84" t="s">
        <v>345</v>
      </c>
      <c r="J137" s="83">
        <v>127</v>
      </c>
      <c r="K137" s="5" t="s">
        <v>376</v>
      </c>
      <c r="L137" s="85">
        <v>42795</v>
      </c>
      <c r="M137" s="83" t="s">
        <v>19</v>
      </c>
      <c r="N137" s="86">
        <f ca="1">IF(zgłoszenia[[#This Row],[ID]]&gt;0,IF(zgłoszenia[[#This Row],[Data zakończenia sprawy]]=0,TODAY()-D137,zgłoszenia[[#This Row],[Data zakończenia sprawy]]-zgłoszenia[[#This Row],[Data wpływu wniosku]]),"")</f>
        <v>12</v>
      </c>
      <c r="O137" s="83"/>
    </row>
    <row r="138" spans="1:15" ht="45" x14ac:dyDescent="0.25">
      <c r="A138" s="62">
        <f>IF(zgłoszenia[[#This Row],[ID]]&gt;0,A137+1,"--")</f>
        <v>135</v>
      </c>
      <c r="B138" s="14" t="s">
        <v>40</v>
      </c>
      <c r="C138" s="70">
        <v>3507</v>
      </c>
      <c r="D138" s="12">
        <v>42783</v>
      </c>
      <c r="E138" s="31" t="s">
        <v>149</v>
      </c>
      <c r="F138" s="13" t="s">
        <v>58</v>
      </c>
      <c r="G138" s="13" t="s">
        <v>29</v>
      </c>
      <c r="H138" s="13" t="s">
        <v>99</v>
      </c>
      <c r="I138" s="36" t="s">
        <v>341</v>
      </c>
      <c r="J138" s="13">
        <v>25</v>
      </c>
      <c r="K1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BOŚ.6746.25.2017.ŁD</v>
      </c>
      <c r="L138" s="12">
        <v>42795</v>
      </c>
      <c r="M138" s="13" t="s">
        <v>19</v>
      </c>
      <c r="N138" s="11">
        <f ca="1">IF(zgłoszenia[[#This Row],[ID]]&gt;0,IF(zgłoszenia[[#This Row],[Data zakończenia sprawy]]=0,TODAY()-D138,zgłoszenia[[#This Row],[Data zakończenia sprawy]]-zgłoszenia[[#This Row],[Data wpływu wniosku]]),"")</f>
        <v>12</v>
      </c>
      <c r="O138" s="69">
        <f>IF($F138=dane!$B$8,6743+3,(IF($F138=dane!$B$9,6743+4,(IF($F138=dane!$B$10,6743+5,6743)))))</f>
        <v>6746</v>
      </c>
    </row>
    <row r="139" spans="1:15" ht="45" x14ac:dyDescent="0.25">
      <c r="A139" s="62">
        <f>IF(zgłoszenia[[#This Row],[ID]]&gt;0,A138+1,"--")</f>
        <v>136</v>
      </c>
      <c r="B139" s="14" t="s">
        <v>40</v>
      </c>
      <c r="C139" s="70">
        <v>3379</v>
      </c>
      <c r="D139" s="12">
        <v>42782</v>
      </c>
      <c r="E139" s="31" t="s">
        <v>149</v>
      </c>
      <c r="F139" s="13" t="s">
        <v>17</v>
      </c>
      <c r="G139" s="13" t="s">
        <v>21</v>
      </c>
      <c r="H139" s="13" t="s">
        <v>230</v>
      </c>
      <c r="I139" s="36" t="s">
        <v>342</v>
      </c>
      <c r="J139" s="13">
        <v>16</v>
      </c>
      <c r="K1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BOŚ.6743.16.2017.ŁD</v>
      </c>
      <c r="L139" s="12">
        <v>42800</v>
      </c>
      <c r="M139" s="13" t="s">
        <v>19</v>
      </c>
      <c r="N139" s="11">
        <f ca="1">IF(zgłoszenia[[#This Row],[ID]]&gt;0,IF(zgłoszenia[[#This Row],[Data zakończenia sprawy]]=0,TODAY()-D139,zgłoszenia[[#This Row],[Data zakończenia sprawy]]-zgłoszenia[[#This Row],[Data wpływu wniosku]]),"")</f>
        <v>18</v>
      </c>
      <c r="O139" s="69">
        <f>IF($F139=dane!$B$8,6743+3,(IF($F139=dane!$B$9,6743+4,(IF($F139=dane!$B$10,6743+5,6743)))))</f>
        <v>6743</v>
      </c>
    </row>
    <row r="140" spans="1:15" ht="45" x14ac:dyDescent="0.25">
      <c r="A140" s="62">
        <f>IF(zgłoszenia[[#This Row],[ID]]&gt;0,A139+1,"--")</f>
        <v>137</v>
      </c>
      <c r="B140" s="14" t="s">
        <v>36</v>
      </c>
      <c r="C140" s="70">
        <v>3649</v>
      </c>
      <c r="D140" s="12">
        <v>42786</v>
      </c>
      <c r="E140" s="31" t="s">
        <v>347</v>
      </c>
      <c r="F140" s="13" t="s">
        <v>17</v>
      </c>
      <c r="G140" s="13" t="s">
        <v>29</v>
      </c>
      <c r="H140" s="13" t="s">
        <v>118</v>
      </c>
      <c r="I140" s="36" t="s">
        <v>346</v>
      </c>
      <c r="J140" s="13">
        <v>117</v>
      </c>
      <c r="K1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BOŚ.6743.117.2017.KŻ</v>
      </c>
      <c r="L140" s="12">
        <v>42824</v>
      </c>
      <c r="M140" s="13" t="s">
        <v>22</v>
      </c>
      <c r="N140" s="11">
        <f ca="1">IF(zgłoszenia[[#This Row],[ID]]&gt;0,IF(zgłoszenia[[#This Row],[Data zakończenia sprawy]]=0,TODAY()-D140,zgłoszenia[[#This Row],[Data zakończenia sprawy]]-zgłoszenia[[#This Row],[Data wpływu wniosku]]),"")</f>
        <v>38</v>
      </c>
      <c r="O140" s="65">
        <f>IF($F140=dane!$B$8,6743+3,(IF($F140=dane!$B$9,6743+4,(IF($F140=dane!$B$10,6743+5,6743)))))</f>
        <v>6743</v>
      </c>
    </row>
    <row r="141" spans="1:15" ht="45" x14ac:dyDescent="0.25">
      <c r="A141" s="62">
        <f>IF(zgłoszenia[[#This Row],[ID]]&gt;0,A140+1,"--")</f>
        <v>138</v>
      </c>
      <c r="B141" s="14" t="s">
        <v>36</v>
      </c>
      <c r="C141" s="70">
        <v>3648</v>
      </c>
      <c r="D141" s="12">
        <v>42786</v>
      </c>
      <c r="E141" s="31" t="s">
        <v>347</v>
      </c>
      <c r="F141" s="13" t="s">
        <v>17</v>
      </c>
      <c r="G141" s="13" t="s">
        <v>29</v>
      </c>
      <c r="H141" s="13" t="s">
        <v>118</v>
      </c>
      <c r="I141" s="36" t="s">
        <v>346</v>
      </c>
      <c r="J141" s="13">
        <v>118</v>
      </c>
      <c r="K1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BOŚ.6743.118.2017.KŻ</v>
      </c>
      <c r="L141" s="12">
        <v>42824</v>
      </c>
      <c r="M141" s="13" t="s">
        <v>22</v>
      </c>
      <c r="N141" s="11">
        <f ca="1">IF(zgłoszenia[[#This Row],[ID]]&gt;0,IF(zgłoszenia[[#This Row],[Data zakończenia sprawy]]=0,TODAY()-D141,zgłoszenia[[#This Row],[Data zakończenia sprawy]]-zgłoszenia[[#This Row],[Data wpływu wniosku]]),"")</f>
        <v>38</v>
      </c>
      <c r="O141" s="65">
        <f>IF($F141=dane!$B$8,6743+3,(IF($F141=dane!$B$9,6743+4,(IF($F141=dane!$B$10,6743+5,6743)))))</f>
        <v>6743</v>
      </c>
    </row>
    <row r="142" spans="1:15" ht="45" x14ac:dyDescent="0.25">
      <c r="A142" s="62">
        <f>IF(zgłoszenia[[#This Row],[ID]]&gt;0,A141+1,"--")</f>
        <v>139</v>
      </c>
      <c r="B142" s="14" t="s">
        <v>38</v>
      </c>
      <c r="C142" s="70">
        <v>3645</v>
      </c>
      <c r="D142" s="12">
        <v>42786</v>
      </c>
      <c r="E142" s="31" t="s">
        <v>348</v>
      </c>
      <c r="F142" s="13" t="s">
        <v>17</v>
      </c>
      <c r="G142" s="13" t="s">
        <v>18</v>
      </c>
      <c r="H142" s="13" t="s">
        <v>349</v>
      </c>
      <c r="I142" s="36" t="s">
        <v>350</v>
      </c>
      <c r="J142" s="13">
        <v>131</v>
      </c>
      <c r="K1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BOŚ.6743.131.2017.IN</v>
      </c>
      <c r="L142" s="12">
        <v>42823</v>
      </c>
      <c r="M142" s="13" t="s">
        <v>19</v>
      </c>
      <c r="N142" s="11">
        <f ca="1">IF(zgłoszenia[[#This Row],[ID]]&gt;0,IF(zgłoszenia[[#This Row],[Data zakończenia sprawy]]=0,TODAY()-D142,zgłoszenia[[#This Row],[Data zakończenia sprawy]]-zgłoszenia[[#This Row],[Data wpływu wniosku]]),"")</f>
        <v>37</v>
      </c>
      <c r="O142" s="65">
        <f>IF($F142=dane!$B$8,6743+3,(IF($F142=dane!$B$9,6743+4,(IF($F142=dane!$B$10,6743+5,6743)))))</f>
        <v>6743</v>
      </c>
    </row>
    <row r="143" spans="1:15" ht="30" x14ac:dyDescent="0.25">
      <c r="A143" s="62">
        <f>IF(zgłoszenia[[#This Row],[ID]]&gt;0,A142+1,"--")</f>
        <v>140</v>
      </c>
      <c r="B143" s="14" t="s">
        <v>61</v>
      </c>
      <c r="C143" s="70">
        <v>3641</v>
      </c>
      <c r="D143" s="12">
        <v>42786</v>
      </c>
      <c r="E143" s="31" t="s">
        <v>351</v>
      </c>
      <c r="F143" s="13" t="s">
        <v>17</v>
      </c>
      <c r="G143" s="13" t="s">
        <v>29</v>
      </c>
      <c r="H143" s="78" t="s">
        <v>309</v>
      </c>
      <c r="I143" s="36" t="s">
        <v>352</v>
      </c>
      <c r="J143" s="13">
        <v>121</v>
      </c>
      <c r="K1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BOŚ.6743.121.2017.WK</v>
      </c>
      <c r="L143" s="12">
        <v>42808</v>
      </c>
      <c r="M143" s="13" t="s">
        <v>62</v>
      </c>
      <c r="N143" s="11">
        <f ca="1">IF(zgłoszenia[[#This Row],[ID]]&gt;0,IF(zgłoszenia[[#This Row],[Data zakończenia sprawy]]=0,TODAY()-D143,zgłoszenia[[#This Row],[Data zakończenia sprawy]]-zgłoszenia[[#This Row],[Data wpływu wniosku]]),"")</f>
        <v>22</v>
      </c>
      <c r="O143" s="65">
        <f>IF($F143=dane!$B$8,6743+3,(IF($F143=dane!$B$9,6743+4,(IF($F143=dane!$B$10,6743+5,6743)))))</f>
        <v>6743</v>
      </c>
    </row>
    <row r="144" spans="1:15" ht="30" x14ac:dyDescent="0.25">
      <c r="A144" s="62">
        <f>IF(zgłoszenia[[#This Row],[ID]]&gt;0,A143+1,"--")</f>
        <v>141</v>
      </c>
      <c r="B144" s="14" t="s">
        <v>61</v>
      </c>
      <c r="C144" s="70">
        <v>3644</v>
      </c>
      <c r="D144" s="12">
        <v>42786</v>
      </c>
      <c r="E144" s="31" t="s">
        <v>236</v>
      </c>
      <c r="F144" s="13" t="s">
        <v>17</v>
      </c>
      <c r="G144" s="13" t="s">
        <v>29</v>
      </c>
      <c r="H144" s="13" t="s">
        <v>118</v>
      </c>
      <c r="I144" s="36" t="s">
        <v>353</v>
      </c>
      <c r="J144" s="13">
        <v>122</v>
      </c>
      <c r="K1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BOŚ.6743.122.2017.WK</v>
      </c>
      <c r="L144" s="12"/>
      <c r="M144" s="13"/>
      <c r="N144" s="11">
        <f ca="1">IF(zgłoszenia[[#This Row],[ID]]&gt;0,IF(zgłoszenia[[#This Row],[Data zakończenia sprawy]]=0,TODAY()-D144,zgłoszenia[[#This Row],[Data zakończenia sprawy]]-zgłoszenia[[#This Row],[Data wpływu wniosku]]),"")</f>
        <v>897</v>
      </c>
      <c r="O144" s="65">
        <f>IF($F144=dane!$B$8,6743+3,(IF($F144=dane!$B$9,6743+4,(IF($F144=dane!$B$10,6743+5,6743)))))</f>
        <v>6743</v>
      </c>
    </row>
    <row r="145" spans="1:15" ht="45" x14ac:dyDescent="0.25">
      <c r="A145" s="62">
        <f>IF(zgłoszenia[[#This Row],[ID]]&gt;0,A144+1,"--")</f>
        <v>142</v>
      </c>
      <c r="B145" s="14" t="s">
        <v>60</v>
      </c>
      <c r="C145" s="70">
        <v>3676</v>
      </c>
      <c r="D145" s="12">
        <v>42786</v>
      </c>
      <c r="E145" s="31" t="s">
        <v>180</v>
      </c>
      <c r="F145" s="13" t="s">
        <v>17</v>
      </c>
      <c r="G145" s="13" t="s">
        <v>29</v>
      </c>
      <c r="H145" s="13" t="s">
        <v>99</v>
      </c>
      <c r="I145" s="36" t="s">
        <v>354</v>
      </c>
      <c r="J145" s="13">
        <v>110</v>
      </c>
      <c r="K1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BOŚ.6743.110.2017.EJ</v>
      </c>
      <c r="L145" s="12">
        <v>42795</v>
      </c>
      <c r="M145" s="13" t="s">
        <v>19</v>
      </c>
      <c r="N145" s="11">
        <f ca="1">IF(zgłoszenia[[#This Row],[ID]]&gt;0,IF(zgłoszenia[[#This Row],[Data zakończenia sprawy]]=0,TODAY()-D145,zgłoszenia[[#This Row],[Data zakończenia sprawy]]-zgłoszenia[[#This Row],[Data wpływu wniosku]]),"")</f>
        <v>9</v>
      </c>
      <c r="O145" s="65">
        <f>IF($F145=dane!$B$8,6743+3,(IF($F145=dane!$B$9,6743+4,(IF($F145=dane!$B$10,6743+5,6743)))))</f>
        <v>6743</v>
      </c>
    </row>
    <row r="146" spans="1:15" ht="45" x14ac:dyDescent="0.25">
      <c r="A146" s="62">
        <f>IF(zgłoszenia[[#This Row],[ID]]&gt;0,A145+1,"--")</f>
        <v>143</v>
      </c>
      <c r="B146" s="14" t="s">
        <v>60</v>
      </c>
      <c r="C146" s="70">
        <v>3678</v>
      </c>
      <c r="D146" s="12">
        <v>42786</v>
      </c>
      <c r="E146" s="71" t="s">
        <v>358</v>
      </c>
      <c r="F146" s="13" t="s">
        <v>17</v>
      </c>
      <c r="G146" s="13" t="s">
        <v>29</v>
      </c>
      <c r="H146" s="13" t="s">
        <v>118</v>
      </c>
      <c r="I146" s="36" t="s">
        <v>355</v>
      </c>
      <c r="J146" s="13">
        <v>112</v>
      </c>
      <c r="K1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BOŚ.6743.112.2017.EJ</v>
      </c>
      <c r="L146" s="12">
        <v>42795</v>
      </c>
      <c r="M146" s="13" t="s">
        <v>19</v>
      </c>
      <c r="N146" s="11">
        <f ca="1">IF(zgłoszenia[[#This Row],[ID]]&gt;0,IF(zgłoszenia[[#This Row],[Data zakończenia sprawy]]=0,TODAY()-D146,zgłoszenia[[#This Row],[Data zakończenia sprawy]]-zgłoszenia[[#This Row],[Data wpływu wniosku]]),"")</f>
        <v>9</v>
      </c>
      <c r="O146" s="65">
        <f>IF($F146=dane!$B$8,6743+3,(IF($F146=dane!$B$9,6743+4,(IF($F146=dane!$B$10,6743+5,6743)))))</f>
        <v>6743</v>
      </c>
    </row>
    <row r="147" spans="1:15" ht="45" x14ac:dyDescent="0.25">
      <c r="A147" s="62">
        <f>IF(zgłoszenia[[#This Row],[ID]]&gt;0,A146+1,"--")</f>
        <v>144</v>
      </c>
      <c r="B147" s="14" t="s">
        <v>60</v>
      </c>
      <c r="C147" s="70">
        <v>3677</v>
      </c>
      <c r="D147" s="12">
        <v>42786</v>
      </c>
      <c r="E147" s="31" t="s">
        <v>356</v>
      </c>
      <c r="F147" s="13" t="s">
        <v>17</v>
      </c>
      <c r="G147" s="13" t="s">
        <v>29</v>
      </c>
      <c r="H147" s="13" t="s">
        <v>87</v>
      </c>
      <c r="I147" s="36" t="s">
        <v>357</v>
      </c>
      <c r="J147" s="13">
        <v>111</v>
      </c>
      <c r="K1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BOŚ.6743.111.2017.EJ</v>
      </c>
      <c r="L147" s="12">
        <v>42795</v>
      </c>
      <c r="M147" s="13" t="s">
        <v>19</v>
      </c>
      <c r="N147" s="11">
        <f ca="1">IF(zgłoszenia[[#This Row],[ID]]&gt;0,IF(zgłoszenia[[#This Row],[Data zakończenia sprawy]]=0,TODAY()-D147,zgłoszenia[[#This Row],[Data zakończenia sprawy]]-zgłoszenia[[#This Row],[Data wpływu wniosku]]),"")</f>
        <v>9</v>
      </c>
      <c r="O147" s="65">
        <f>IF($F147=dane!$B$8,6743+3,(IF($F147=dane!$B$9,6743+4,(IF($F147=dane!$B$10,6743+5,6743)))))</f>
        <v>6743</v>
      </c>
    </row>
    <row r="148" spans="1:15" ht="45" x14ac:dyDescent="0.25">
      <c r="A148" s="62">
        <f>IF(zgłoszenia[[#This Row],[ID]]&gt;0,A147+1,"--")</f>
        <v>145</v>
      </c>
      <c r="B148" s="14" t="s">
        <v>37</v>
      </c>
      <c r="C148" s="70">
        <v>3774</v>
      </c>
      <c r="D148" s="12">
        <v>42787</v>
      </c>
      <c r="E148" s="31" t="s">
        <v>359</v>
      </c>
      <c r="F148" s="13" t="s">
        <v>57</v>
      </c>
      <c r="G148" s="13" t="s">
        <v>29</v>
      </c>
      <c r="H148" s="13" t="s">
        <v>118</v>
      </c>
      <c r="I148" s="36" t="s">
        <v>360</v>
      </c>
      <c r="J148" s="13">
        <v>9</v>
      </c>
      <c r="K1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BOŚ.6748.9.2017.AŁ</v>
      </c>
      <c r="L148" s="12">
        <v>42808</v>
      </c>
      <c r="M148" s="13" t="s">
        <v>19</v>
      </c>
      <c r="N148" s="11">
        <f ca="1">IF(zgłoszenia[[#This Row],[ID]]&gt;0,IF(zgłoszenia[[#This Row],[Data zakończenia sprawy]]=0,TODAY()-D148,zgłoszenia[[#This Row],[Data zakończenia sprawy]]-zgłoszenia[[#This Row],[Data wpływu wniosku]]),"")</f>
        <v>21</v>
      </c>
      <c r="O148" s="69">
        <f>IF($F148=dane!$B$8,6743+3,(IF($F148=dane!$B$9,6743+4,(IF($F148=dane!$B$10,6743+5,6743)))))</f>
        <v>6748</v>
      </c>
    </row>
    <row r="149" spans="1:15" ht="45" x14ac:dyDescent="0.25">
      <c r="A149" s="62">
        <f>IF(zgłoszenia[[#This Row],[ID]]&gt;0,A148+1,"--")</f>
        <v>146</v>
      </c>
      <c r="B149" s="14" t="s">
        <v>38</v>
      </c>
      <c r="C149" s="70">
        <v>3764</v>
      </c>
      <c r="D149" s="12">
        <v>42787</v>
      </c>
      <c r="E149" s="31" t="s">
        <v>361</v>
      </c>
      <c r="F149" s="13" t="s">
        <v>17</v>
      </c>
      <c r="G149" s="13" t="s">
        <v>18</v>
      </c>
      <c r="H149" s="13" t="s">
        <v>104</v>
      </c>
      <c r="I149" s="36" t="s">
        <v>362</v>
      </c>
      <c r="J149" s="13">
        <v>132</v>
      </c>
      <c r="K1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BOŚ.6743.132.2017.IN</v>
      </c>
      <c r="L149" s="12">
        <v>42829</v>
      </c>
      <c r="M149" s="13" t="s">
        <v>19</v>
      </c>
      <c r="N149" s="11">
        <f ca="1">IF(zgłoszenia[[#This Row],[ID]]&gt;0,IF(zgłoszenia[[#This Row],[Data zakończenia sprawy]]=0,TODAY()-D149,zgłoszenia[[#This Row],[Data zakończenia sprawy]]-zgłoszenia[[#This Row],[Data wpływu wniosku]]),"")</f>
        <v>42</v>
      </c>
      <c r="O149" s="65">
        <f>IF($F149=dane!$B$8,6743+3,(IF($F149=dane!$B$9,6743+4,(IF($F149=dane!$B$10,6743+5,6743)))))</f>
        <v>6743</v>
      </c>
    </row>
    <row r="150" spans="1:15" ht="30" x14ac:dyDescent="0.25">
      <c r="A150" s="62">
        <f>IF(zgłoszenia[[#This Row],[ID]]&gt;0,A149+1,"--")</f>
        <v>147</v>
      </c>
      <c r="B150" s="14" t="s">
        <v>11</v>
      </c>
      <c r="C150" s="70">
        <v>3785</v>
      </c>
      <c r="D150" s="12">
        <v>42787</v>
      </c>
      <c r="E150" s="31" t="s">
        <v>363</v>
      </c>
      <c r="F150" s="13" t="s">
        <v>17</v>
      </c>
      <c r="G150" s="13" t="s">
        <v>30</v>
      </c>
      <c r="H150" s="13" t="s">
        <v>364</v>
      </c>
      <c r="I150" s="36" t="s">
        <v>365</v>
      </c>
      <c r="J150" s="13">
        <v>123</v>
      </c>
      <c r="K1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BOŚ.6743.123.2017.AA</v>
      </c>
      <c r="L150" s="12">
        <v>42832</v>
      </c>
      <c r="M150" s="13"/>
      <c r="N150" s="11">
        <f ca="1">IF(zgłoszenia[[#This Row],[ID]]&gt;0,IF(zgłoszenia[[#This Row],[Data zakończenia sprawy]]=0,TODAY()-D150,zgłoszenia[[#This Row],[Data zakończenia sprawy]]-zgłoszenia[[#This Row],[Data wpływu wniosku]]),"")</f>
        <v>45</v>
      </c>
      <c r="O150" s="65">
        <f>IF($F150=dane!$B$8,6743+3,(IF($F150=dane!$B$9,6743+4,(IF($F150=dane!$B$10,6743+5,6743)))))</f>
        <v>6743</v>
      </c>
    </row>
    <row r="151" spans="1:15" ht="45" x14ac:dyDescent="0.25">
      <c r="A151" s="62">
        <f>IF(zgłoszenia[[#This Row],[ID]]&gt;0,A150+1,"--")</f>
        <v>148</v>
      </c>
      <c r="B151" s="14" t="s">
        <v>61</v>
      </c>
      <c r="C151" s="70">
        <v>3799</v>
      </c>
      <c r="D151" s="12">
        <v>42787</v>
      </c>
      <c r="E151" s="31" t="s">
        <v>180</v>
      </c>
      <c r="F151" s="13" t="s">
        <v>17</v>
      </c>
      <c r="G151" s="13" t="s">
        <v>29</v>
      </c>
      <c r="H151" s="13" t="s">
        <v>99</v>
      </c>
      <c r="I151" s="36" t="s">
        <v>366</v>
      </c>
      <c r="J151" s="13">
        <v>119</v>
      </c>
      <c r="K1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BOŚ.6743.119.2017.WK</v>
      </c>
      <c r="L151" s="12">
        <v>42802</v>
      </c>
      <c r="M151" s="13" t="s">
        <v>19</v>
      </c>
      <c r="N151" s="11">
        <f ca="1">IF(zgłoszenia[[#This Row],[ID]]&gt;0,IF(zgłoszenia[[#This Row],[Data zakończenia sprawy]]=0,TODAY()-D151,zgłoszenia[[#This Row],[Data zakończenia sprawy]]-zgłoszenia[[#This Row],[Data wpływu wniosku]]),"")</f>
        <v>15</v>
      </c>
      <c r="O151" s="65">
        <f>IF($F151=dane!$B$8,6743+3,(IF($F151=dane!$B$9,6743+4,(IF($F151=dane!$B$10,6743+5,6743)))))</f>
        <v>6743</v>
      </c>
    </row>
    <row r="152" spans="1:15" ht="75" x14ac:dyDescent="0.25">
      <c r="A152" s="62">
        <f>IF(zgłoszenia[[#This Row],[ID]]&gt;0,A151+1,"--")</f>
        <v>149</v>
      </c>
      <c r="B152" s="14" t="s">
        <v>11</v>
      </c>
      <c r="C152" s="70">
        <v>3867</v>
      </c>
      <c r="D152" s="12">
        <v>42788</v>
      </c>
      <c r="E152" s="31" t="s">
        <v>367</v>
      </c>
      <c r="F152" s="13" t="s">
        <v>17</v>
      </c>
      <c r="G152" s="13" t="s">
        <v>30</v>
      </c>
      <c r="H152" s="13" t="s">
        <v>368</v>
      </c>
      <c r="I152" s="36" t="s">
        <v>369</v>
      </c>
      <c r="J152" s="13">
        <v>124</v>
      </c>
      <c r="K1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BOŚ.6743.124.2017.AA</v>
      </c>
      <c r="L152" s="12">
        <v>42796</v>
      </c>
      <c r="M152" s="13" t="s">
        <v>19</v>
      </c>
      <c r="N152" s="11">
        <f ca="1">IF(zgłoszenia[[#This Row],[ID]]&gt;0,IF(zgłoszenia[[#This Row],[Data zakończenia sprawy]]=0,TODAY()-D152,zgłoszenia[[#This Row],[Data zakończenia sprawy]]-zgłoszenia[[#This Row],[Data wpływu wniosku]]),"")</f>
        <v>8</v>
      </c>
      <c r="O152" s="65">
        <f>IF($F152=dane!$B$8,6743+3,(IF($F152=dane!$B$9,6743+4,(IF($F152=dane!$B$10,6743+5,6743)))))</f>
        <v>6743</v>
      </c>
    </row>
    <row r="153" spans="1:15" ht="45" x14ac:dyDescent="0.25">
      <c r="A153" s="62">
        <f>IF(zgłoszenia[[#This Row],[ID]]&gt;0,A152+1,"--")</f>
        <v>150</v>
      </c>
      <c r="B153" s="14" t="s">
        <v>38</v>
      </c>
      <c r="C153" s="70">
        <v>3849</v>
      </c>
      <c r="D153" s="12">
        <v>42788</v>
      </c>
      <c r="E153" s="31" t="s">
        <v>370</v>
      </c>
      <c r="F153" s="13" t="s">
        <v>17</v>
      </c>
      <c r="G153" s="13" t="s">
        <v>18</v>
      </c>
      <c r="H153" s="13" t="s">
        <v>92</v>
      </c>
      <c r="I153" s="36" t="s">
        <v>371</v>
      </c>
      <c r="J153" s="13">
        <v>133</v>
      </c>
      <c r="K1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BOŚ.6743.133.2017.IN</v>
      </c>
      <c r="L153" s="12">
        <v>42818</v>
      </c>
      <c r="M153" s="13" t="s">
        <v>19</v>
      </c>
      <c r="N153" s="11">
        <f ca="1">IF(zgłoszenia[[#This Row],[ID]]&gt;0,IF(zgłoszenia[[#This Row],[Data zakończenia sprawy]]=0,TODAY()-D153,zgłoszenia[[#This Row],[Data zakończenia sprawy]]-zgłoszenia[[#This Row],[Data wpływu wniosku]]),"")</f>
        <v>30</v>
      </c>
      <c r="O153" s="65">
        <f>IF($F153=dane!$B$8,6743+3,(IF($F153=dane!$B$9,6743+4,(IF($F153=dane!$B$10,6743+5,6743)))))</f>
        <v>6743</v>
      </c>
    </row>
    <row r="154" spans="1:15" ht="45" x14ac:dyDescent="0.25">
      <c r="A154" s="62">
        <f>IF(zgłoszenia[[#This Row],[ID]]&gt;0,A153+1,"--")</f>
        <v>151</v>
      </c>
      <c r="B154" s="14" t="s">
        <v>39</v>
      </c>
      <c r="C154" s="70">
        <v>3890</v>
      </c>
      <c r="D154" s="12">
        <v>42788</v>
      </c>
      <c r="E154" s="31" t="s">
        <v>114</v>
      </c>
      <c r="F154" s="13" t="s">
        <v>23</v>
      </c>
      <c r="G154" s="13" t="s">
        <v>32</v>
      </c>
      <c r="H154" s="13" t="s">
        <v>372</v>
      </c>
      <c r="I154" s="36" t="s">
        <v>373</v>
      </c>
      <c r="J154" s="13">
        <v>156</v>
      </c>
      <c r="K1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BOŚ.6743.156.2017.MS</v>
      </c>
      <c r="L154" s="12">
        <v>42808</v>
      </c>
      <c r="M154" s="13" t="s">
        <v>19</v>
      </c>
      <c r="N154" s="11">
        <f ca="1">IF(zgłoszenia[[#This Row],[ID]]&gt;0,IF(zgłoszenia[[#This Row],[Data zakończenia sprawy]]=0,TODAY()-D154,zgłoszenia[[#This Row],[Data zakończenia sprawy]]-zgłoszenia[[#This Row],[Data wpływu wniosku]]),"")</f>
        <v>20</v>
      </c>
      <c r="O154" s="65">
        <f>IF($F154=dane!$B$8,6743+3,(IF($F154=dane!$B$9,6743+4,(IF($F154=dane!$B$10,6743+5,6743)))))</f>
        <v>6743</v>
      </c>
    </row>
    <row r="155" spans="1:15" ht="45" x14ac:dyDescent="0.25">
      <c r="A155" s="62">
        <f>IF(zgłoszenia[[#This Row],[ID]]&gt;0,A154+1,"--")</f>
        <v>152</v>
      </c>
      <c r="B155" s="14" t="s">
        <v>39</v>
      </c>
      <c r="C155" s="70">
        <v>3892</v>
      </c>
      <c r="D155" s="12">
        <v>42788</v>
      </c>
      <c r="E155" s="31" t="s">
        <v>374</v>
      </c>
      <c r="F155" s="13" t="s">
        <v>17</v>
      </c>
      <c r="G155" s="13" t="s">
        <v>32</v>
      </c>
      <c r="H155" s="13" t="s">
        <v>330</v>
      </c>
      <c r="I155" s="36" t="s">
        <v>375</v>
      </c>
      <c r="J155" s="13">
        <v>157</v>
      </c>
      <c r="K1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BOŚ.6743.157.2017.MS</v>
      </c>
      <c r="L155" s="12">
        <v>42808</v>
      </c>
      <c r="M155" s="13" t="s">
        <v>19</v>
      </c>
      <c r="N155" s="11">
        <f ca="1">IF(zgłoszenia[[#This Row],[ID]]&gt;0,IF(zgłoszenia[[#This Row],[Data zakończenia sprawy]]=0,TODAY()-D155,zgłoszenia[[#This Row],[Data zakończenia sprawy]]-zgłoszenia[[#This Row],[Data wpływu wniosku]]),"")</f>
        <v>20</v>
      </c>
      <c r="O155" s="65">
        <f>IF($F155=dane!$B$8,6743+3,(IF($F155=dane!$B$9,6743+4,(IF($F155=dane!$B$10,6743+5,6743)))))</f>
        <v>6743</v>
      </c>
    </row>
    <row r="156" spans="1:15" ht="45" x14ac:dyDescent="0.25">
      <c r="A156" s="62">
        <f>IF(zgłoszenia[[#This Row],[ID]]&gt;0,A155+1,"--")</f>
        <v>153</v>
      </c>
      <c r="B156" s="14" t="s">
        <v>40</v>
      </c>
      <c r="C156" s="70" t="s">
        <v>377</v>
      </c>
      <c r="D156" s="12">
        <v>42790</v>
      </c>
      <c r="E156" s="31" t="s">
        <v>378</v>
      </c>
      <c r="F156" s="13" t="s">
        <v>25</v>
      </c>
      <c r="G156" s="13" t="s">
        <v>21</v>
      </c>
      <c r="H156" s="13" t="s">
        <v>230</v>
      </c>
      <c r="I156" s="36" t="s">
        <v>379</v>
      </c>
      <c r="J156" s="13">
        <v>283</v>
      </c>
      <c r="K1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BOŚ.6743.283.2017.ŁD</v>
      </c>
      <c r="L156" s="12">
        <v>42800</v>
      </c>
      <c r="M156" s="13" t="s">
        <v>19</v>
      </c>
      <c r="N156" s="11">
        <f ca="1">IF(zgłoszenia[[#This Row],[ID]]&gt;0,IF(zgłoszenia[[#This Row],[Data zakończenia sprawy]]=0,TODAY()-D156,zgłoszenia[[#This Row],[Data zakończenia sprawy]]-zgłoszenia[[#This Row],[Data wpływu wniosku]]),"")</f>
        <v>10</v>
      </c>
      <c r="O156" s="65">
        <f>IF($F156=dane!$B$8,6743+3,(IF($F156=dane!$B$9,6743+4,(IF($F156=dane!$B$10,6743+5,6743)))))</f>
        <v>6743</v>
      </c>
    </row>
    <row r="157" spans="1:15" ht="30" x14ac:dyDescent="0.25">
      <c r="A157" s="62">
        <f>IF(zgłoszenia[[#This Row],[ID]]&gt;0,A156+1,"--")</f>
        <v>154</v>
      </c>
      <c r="B157" s="14" t="s">
        <v>38</v>
      </c>
      <c r="C157" s="70">
        <v>3900</v>
      </c>
      <c r="D157" s="12">
        <v>42788</v>
      </c>
      <c r="E157" s="31" t="s">
        <v>149</v>
      </c>
      <c r="F157" s="13" t="s">
        <v>58</v>
      </c>
      <c r="G157" s="13" t="s">
        <v>32</v>
      </c>
      <c r="H157" s="13" t="s">
        <v>227</v>
      </c>
      <c r="I157" s="36" t="s">
        <v>380</v>
      </c>
      <c r="J157" s="13">
        <v>17</v>
      </c>
      <c r="K1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BOŚ.6746.17.2017.IN</v>
      </c>
      <c r="L157" s="12">
        <v>42809</v>
      </c>
      <c r="M157" s="94" t="s">
        <v>1207</v>
      </c>
      <c r="N157" s="11">
        <f ca="1">IF(zgłoszenia[[#This Row],[ID]]&gt;0,IF(zgłoszenia[[#This Row],[Data zakończenia sprawy]]=0,TODAY()-D157,zgłoszenia[[#This Row],[Data zakończenia sprawy]]-zgłoszenia[[#This Row],[Data wpływu wniosku]]),"")</f>
        <v>21</v>
      </c>
      <c r="O157" s="69">
        <f>IF($F157=dane!$B$8,6743+3,(IF($F157=dane!$B$9,6743+4,(IF($F157=dane!$B$10,6743+5,6743)))))</f>
        <v>6746</v>
      </c>
    </row>
    <row r="158" spans="1:15" ht="45" x14ac:dyDescent="0.25">
      <c r="A158" s="62">
        <f>IF(zgłoszenia[[#This Row],[ID]]&gt;0,A157+1,"--")</f>
        <v>155</v>
      </c>
      <c r="B158" s="14" t="s">
        <v>11</v>
      </c>
      <c r="C158" s="70">
        <v>3925</v>
      </c>
      <c r="D158" s="12">
        <v>42789</v>
      </c>
      <c r="E158" s="31" t="s">
        <v>381</v>
      </c>
      <c r="F158" s="13" t="s">
        <v>28</v>
      </c>
      <c r="G158" s="13" t="s">
        <v>30</v>
      </c>
      <c r="H158" s="13" t="s">
        <v>368</v>
      </c>
      <c r="I158" s="36" t="s">
        <v>382</v>
      </c>
      <c r="J158" s="13">
        <v>145</v>
      </c>
      <c r="K1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BOŚ.6743.145.2017.AA</v>
      </c>
      <c r="L158" s="12">
        <v>42874</v>
      </c>
      <c r="M158" s="13" t="s">
        <v>19</v>
      </c>
      <c r="N158" s="11">
        <f ca="1">IF(zgłoszenia[[#This Row],[ID]]&gt;0,IF(zgłoszenia[[#This Row],[Data zakończenia sprawy]]=0,TODAY()-D158,zgłoszenia[[#This Row],[Data zakończenia sprawy]]-zgłoszenia[[#This Row],[Data wpływu wniosku]]),"")</f>
        <v>85</v>
      </c>
      <c r="O158" s="65">
        <f>IF($F158=dane!$B$8,6743+3,(IF($F158=dane!$B$9,6743+4,(IF($F158=dane!$B$10,6743+5,6743)))))</f>
        <v>6743</v>
      </c>
    </row>
    <row r="159" spans="1:15" ht="30" x14ac:dyDescent="0.25">
      <c r="A159" s="62">
        <f>IF(zgłoszenia[[#This Row],[ID]]&gt;0,A158+1,"--")</f>
        <v>156</v>
      </c>
      <c r="B159" s="14" t="s">
        <v>38</v>
      </c>
      <c r="C159" s="70">
        <v>3958</v>
      </c>
      <c r="D159" s="12">
        <v>42789</v>
      </c>
      <c r="E159" s="31" t="s">
        <v>114</v>
      </c>
      <c r="F159" s="13" t="s">
        <v>23</v>
      </c>
      <c r="G159" s="13" t="s">
        <v>18</v>
      </c>
      <c r="H159" s="13" t="s">
        <v>18</v>
      </c>
      <c r="I159" s="36" t="s">
        <v>383</v>
      </c>
      <c r="J159" s="13">
        <v>135</v>
      </c>
      <c r="K1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BOŚ.6743.135.2017.IN</v>
      </c>
      <c r="L159" s="12">
        <v>42795</v>
      </c>
      <c r="M159" s="94" t="s">
        <v>1207</v>
      </c>
      <c r="N159" s="11">
        <f ca="1">IF(zgłoszenia[[#This Row],[ID]]&gt;0,IF(zgłoszenia[[#This Row],[Data zakończenia sprawy]]=0,TODAY()-D159,zgłoszenia[[#This Row],[Data zakończenia sprawy]]-zgłoszenia[[#This Row],[Data wpływu wniosku]]),"")</f>
        <v>6</v>
      </c>
      <c r="O159" s="65">
        <f>IF($F159=dane!$B$8,6743+3,(IF($F159=dane!$B$9,6743+4,(IF($F159=dane!$B$10,6743+5,6743)))))</f>
        <v>6743</v>
      </c>
    </row>
    <row r="160" spans="1:15" ht="45" x14ac:dyDescent="0.25">
      <c r="A160" s="62">
        <f>IF(zgłoszenia[[#This Row],[ID]]&gt;0,A159+1,"--")</f>
        <v>157</v>
      </c>
      <c r="B160" s="14" t="s">
        <v>37</v>
      </c>
      <c r="C160" s="70">
        <v>3965</v>
      </c>
      <c r="D160" s="12">
        <v>42789</v>
      </c>
      <c r="E160" s="31" t="s">
        <v>384</v>
      </c>
      <c r="F160" s="13" t="s">
        <v>58</v>
      </c>
      <c r="G160" s="13" t="s">
        <v>26</v>
      </c>
      <c r="H160" s="13" t="s">
        <v>26</v>
      </c>
      <c r="I160" s="36" t="s">
        <v>385</v>
      </c>
      <c r="J160" s="13">
        <v>18</v>
      </c>
      <c r="K1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BOŚ.6746.18.2017.AŁ</v>
      </c>
      <c r="L160" s="12">
        <v>42809</v>
      </c>
      <c r="M160" s="13" t="s">
        <v>19</v>
      </c>
      <c r="N160" s="11">
        <f ca="1">IF(zgłoszenia[[#This Row],[ID]]&gt;0,IF(zgłoszenia[[#This Row],[Data zakończenia sprawy]]=0,TODAY()-D160,zgłoszenia[[#This Row],[Data zakończenia sprawy]]-zgłoszenia[[#This Row],[Data wpływu wniosku]]),"")</f>
        <v>20</v>
      </c>
      <c r="O160" s="69">
        <f>IF($F160=dane!$B$8,6743+3,(IF($F160=dane!$B$9,6743+4,(IF($F160=dane!$B$10,6743+5,6743)))))</f>
        <v>6746</v>
      </c>
    </row>
    <row r="161" spans="1:16" ht="30" x14ac:dyDescent="0.25">
      <c r="A161" s="62">
        <f>IF(zgłoszenia[[#This Row],[ID]]&gt;0,A160+1,"--")</f>
        <v>158</v>
      </c>
      <c r="B161" s="14" t="s">
        <v>39</v>
      </c>
      <c r="C161" s="70">
        <v>3968</v>
      </c>
      <c r="D161" s="12">
        <v>42789</v>
      </c>
      <c r="E161" s="31" t="s">
        <v>386</v>
      </c>
      <c r="F161" s="13" t="s">
        <v>17</v>
      </c>
      <c r="G161" s="13" t="s">
        <v>32</v>
      </c>
      <c r="H161" s="13" t="s">
        <v>330</v>
      </c>
      <c r="I161" s="36" t="s">
        <v>387</v>
      </c>
      <c r="J161" s="13">
        <v>158</v>
      </c>
      <c r="K1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BOŚ.6743.158.2017.MS</v>
      </c>
      <c r="L161" s="12">
        <v>42808</v>
      </c>
      <c r="M161" s="13" t="s">
        <v>22</v>
      </c>
      <c r="N161" s="11">
        <f ca="1">IF(zgłoszenia[[#This Row],[ID]]&gt;0,IF(zgłoszenia[[#This Row],[Data zakończenia sprawy]]=0,TODAY()-D161,zgłoszenia[[#This Row],[Data zakończenia sprawy]]-zgłoszenia[[#This Row],[Data wpływu wniosku]]),"")</f>
        <v>19</v>
      </c>
      <c r="O161" s="65">
        <f>IF($F161=dane!$B$8,6743+3,(IF($F161=dane!$B$9,6743+4,(IF($F161=dane!$B$10,6743+5,6743)))))</f>
        <v>6743</v>
      </c>
    </row>
    <row r="162" spans="1:16" ht="30" x14ac:dyDescent="0.25">
      <c r="A162" s="62">
        <f>IF(zgłoszenia[[#This Row],[ID]]&gt;0,A161+1,"--")</f>
        <v>159</v>
      </c>
      <c r="B162" s="14" t="s">
        <v>11</v>
      </c>
      <c r="C162" s="70">
        <v>3975</v>
      </c>
      <c r="D162" s="12">
        <v>42789</v>
      </c>
      <c r="E162" s="31" t="s">
        <v>114</v>
      </c>
      <c r="F162" s="13" t="s">
        <v>23</v>
      </c>
      <c r="G162" s="13" t="s">
        <v>30</v>
      </c>
      <c r="H162" s="13" t="s">
        <v>388</v>
      </c>
      <c r="I162" s="36" t="s">
        <v>389</v>
      </c>
      <c r="J162" s="13">
        <v>146</v>
      </c>
      <c r="K1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BOŚ.6743.146.2017.AA</v>
      </c>
      <c r="L162" s="12">
        <v>42829</v>
      </c>
      <c r="M162" s="13" t="s">
        <v>22</v>
      </c>
      <c r="N162" s="11">
        <f ca="1">IF(zgłoszenia[[#This Row],[ID]]&gt;0,IF(zgłoszenia[[#This Row],[Data zakończenia sprawy]]=0,TODAY()-D162,zgłoszenia[[#This Row],[Data zakończenia sprawy]]-zgłoszenia[[#This Row],[Data wpływu wniosku]]),"")</f>
        <v>40</v>
      </c>
      <c r="O162" s="65">
        <f>IF($F162=dane!$B$8,6743+3,(IF($F162=dane!$B$9,6743+4,(IF($F162=dane!$B$10,6743+5,6743)))))</f>
        <v>6743</v>
      </c>
    </row>
    <row r="163" spans="1:16" ht="45" x14ac:dyDescent="0.25">
      <c r="A163" s="62">
        <f>IF(zgłoszenia[[#This Row],[ID]]&gt;0,A162+1,"--")</f>
        <v>160</v>
      </c>
      <c r="B163" s="14" t="s">
        <v>37</v>
      </c>
      <c r="C163" s="70">
        <v>3978</v>
      </c>
      <c r="D163" s="12">
        <v>42789</v>
      </c>
      <c r="E163" s="31" t="s">
        <v>390</v>
      </c>
      <c r="F163" s="13" t="s">
        <v>20</v>
      </c>
      <c r="G163" s="13" t="s">
        <v>29</v>
      </c>
      <c r="H163" s="13" t="s">
        <v>29</v>
      </c>
      <c r="I163" s="36" t="s">
        <v>405</v>
      </c>
      <c r="J163" s="13">
        <v>144</v>
      </c>
      <c r="K1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BOŚ.6743.144.2017.AŁ</v>
      </c>
      <c r="L163" s="12">
        <v>42807</v>
      </c>
      <c r="M163" s="13" t="s">
        <v>19</v>
      </c>
      <c r="N163" s="11">
        <f ca="1">IF(zgłoszenia[[#This Row],[ID]]&gt;0,IF(zgłoszenia[[#This Row],[Data zakończenia sprawy]]=0,TODAY()-D163,zgłoszenia[[#This Row],[Data zakończenia sprawy]]-zgłoszenia[[#This Row],[Data wpływu wniosku]]),"")</f>
        <v>18</v>
      </c>
      <c r="O163" s="65">
        <f>IF($F163=dane!$B$8,6743+3,(IF($F163=dane!$B$9,6743+4,(IF($F163=dane!$B$10,6743+5,6743)))))</f>
        <v>6743</v>
      </c>
    </row>
    <row r="164" spans="1:16" ht="45" x14ac:dyDescent="0.25">
      <c r="A164" s="62">
        <f>IF(zgłoszenia[[#This Row],[ID]]&gt;0,A163+1,"--")</f>
        <v>161</v>
      </c>
      <c r="B164" s="14" t="s">
        <v>61</v>
      </c>
      <c r="C164" s="70">
        <v>4061</v>
      </c>
      <c r="D164" s="12">
        <v>42790</v>
      </c>
      <c r="E164" s="31" t="s">
        <v>139</v>
      </c>
      <c r="F164" s="13" t="s">
        <v>17</v>
      </c>
      <c r="G164" s="13" t="s">
        <v>29</v>
      </c>
      <c r="H164" s="13" t="s">
        <v>87</v>
      </c>
      <c r="I164" s="36" t="s">
        <v>391</v>
      </c>
      <c r="J164" s="13">
        <v>134</v>
      </c>
      <c r="K1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BOŚ.6743.134.2017.WK</v>
      </c>
      <c r="L164" s="12">
        <v>42804</v>
      </c>
      <c r="M164" s="13" t="s">
        <v>19</v>
      </c>
      <c r="N164" s="11">
        <f ca="1">IF(zgłoszenia[[#This Row],[ID]]&gt;0,IF(zgłoszenia[[#This Row],[Data zakończenia sprawy]]=0,TODAY()-D164,zgłoszenia[[#This Row],[Data zakończenia sprawy]]-zgłoszenia[[#This Row],[Data wpływu wniosku]]),"")</f>
        <v>14</v>
      </c>
      <c r="O164" s="65">
        <f>IF($F164=dane!$B$8,6743+3,(IF($F164=dane!$B$9,6743+4,(IF($F164=dane!$B$10,6743+5,6743)))))</f>
        <v>6743</v>
      </c>
    </row>
    <row r="165" spans="1:16" s="3" customFormat="1" ht="45" x14ac:dyDescent="0.25">
      <c r="A165" s="62">
        <f>IF(zgłoszenia[[#This Row],[ID]]&gt;0,A164+1,"--")</f>
        <v>162</v>
      </c>
      <c r="B165" s="14" t="s">
        <v>36</v>
      </c>
      <c r="C165" s="70">
        <v>4062</v>
      </c>
      <c r="D165" s="12">
        <v>42790</v>
      </c>
      <c r="E165" s="31" t="s">
        <v>392</v>
      </c>
      <c r="F165" s="13" t="s">
        <v>17</v>
      </c>
      <c r="G165" s="13" t="s">
        <v>29</v>
      </c>
      <c r="H165" s="13" t="s">
        <v>99</v>
      </c>
      <c r="I165" s="36" t="s">
        <v>393</v>
      </c>
      <c r="J165" s="13">
        <v>142</v>
      </c>
      <c r="K1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BOŚ.6743.142.2017.KŻ</v>
      </c>
      <c r="L165" s="12">
        <v>42818</v>
      </c>
      <c r="M165" s="13" t="s">
        <v>19</v>
      </c>
      <c r="N165" s="11">
        <f ca="1">IF(zgłoszenia[[#This Row],[ID]]&gt;0,IF(zgłoszenia[[#This Row],[Data zakończenia sprawy]]=0,TODAY()-D165,zgłoszenia[[#This Row],[Data zakończenia sprawy]]-zgłoszenia[[#This Row],[Data wpływu wniosku]]),"")</f>
        <v>28</v>
      </c>
      <c r="O165" s="65">
        <f>IF($F165=dane!$B$8,6743+3,(IF($F165=dane!$B$9,6743+4,(IF($F165=dane!$B$10,6743+5,6743)))))</f>
        <v>6743</v>
      </c>
    </row>
    <row r="166" spans="1:16" ht="30" x14ac:dyDescent="0.25">
      <c r="A166" s="62">
        <f>IF(zgłoszenia[[#This Row],[ID]]&gt;0,A165+1,"--")</f>
        <v>163</v>
      </c>
      <c r="B166" s="14" t="s">
        <v>36</v>
      </c>
      <c r="C166" s="70">
        <v>4063</v>
      </c>
      <c r="D166" s="12">
        <v>42790</v>
      </c>
      <c r="E166" s="31" t="s">
        <v>394</v>
      </c>
      <c r="F166" s="13" t="s">
        <v>17</v>
      </c>
      <c r="G166" s="13" t="s">
        <v>29</v>
      </c>
      <c r="H166" s="13" t="s">
        <v>99</v>
      </c>
      <c r="I166" s="36" t="s">
        <v>395</v>
      </c>
      <c r="J166" s="13">
        <v>136</v>
      </c>
      <c r="K1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BOŚ.6743.136.2017.KŻ</v>
      </c>
      <c r="L166" s="12">
        <v>42808</v>
      </c>
      <c r="M166" s="13" t="s">
        <v>22</v>
      </c>
      <c r="N166" s="11">
        <f ca="1">IF(zgłoszenia[[#This Row],[ID]]&gt;0,IF(zgłoszenia[[#This Row],[Data zakończenia sprawy]]=0,TODAY()-D166,zgłoszenia[[#This Row],[Data zakończenia sprawy]]-zgłoszenia[[#This Row],[Data wpływu wniosku]]),"")</f>
        <v>18</v>
      </c>
      <c r="O166" s="65">
        <f>IF($F166=dane!$B$8,6743+3,(IF($F166=dane!$B$9,6743+4,(IF($F166=dane!$B$10,6743+5,6743)))))</f>
        <v>6743</v>
      </c>
    </row>
    <row r="167" spans="1:16" ht="30" x14ac:dyDescent="0.25">
      <c r="A167" s="62">
        <f>IF(zgłoszenia[[#This Row],[ID]]&gt;0,A166+1,"--")</f>
        <v>164</v>
      </c>
      <c r="B167" s="14" t="s">
        <v>36</v>
      </c>
      <c r="C167" s="70">
        <v>4064</v>
      </c>
      <c r="D167" s="12">
        <v>42790</v>
      </c>
      <c r="E167" s="31" t="s">
        <v>394</v>
      </c>
      <c r="F167" s="13" t="s">
        <v>17</v>
      </c>
      <c r="G167" s="13" t="s">
        <v>29</v>
      </c>
      <c r="H167" s="13" t="s">
        <v>99</v>
      </c>
      <c r="I167" s="36" t="s">
        <v>396</v>
      </c>
      <c r="J167" s="13">
        <v>137</v>
      </c>
      <c r="K1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BOŚ.6743.137.2017.KŻ</v>
      </c>
      <c r="L167" s="12">
        <v>42808</v>
      </c>
      <c r="M167" s="13" t="s">
        <v>22</v>
      </c>
      <c r="N167" s="11">
        <f ca="1">IF(zgłoszenia[[#This Row],[ID]]&gt;0,IF(zgłoszenia[[#This Row],[Data zakończenia sprawy]]=0,TODAY()-D167,zgłoszenia[[#This Row],[Data zakończenia sprawy]]-zgłoszenia[[#This Row],[Data wpływu wniosku]]),"")</f>
        <v>18</v>
      </c>
      <c r="O167" s="65">
        <f>IF($F167=dane!$B$8,6743+3,(IF($F167=dane!$B$9,6743+4,(IF($F167=dane!$B$10,6743+5,6743)))))</f>
        <v>6743</v>
      </c>
    </row>
    <row r="168" spans="1:16" ht="30" x14ac:dyDescent="0.25">
      <c r="A168" s="62">
        <f>IF(zgłoszenia[[#This Row],[ID]]&gt;0,A167+1,"--")</f>
        <v>165</v>
      </c>
      <c r="B168" s="14" t="s">
        <v>36</v>
      </c>
      <c r="C168" s="70">
        <v>4066</v>
      </c>
      <c r="D168" s="12">
        <v>42790</v>
      </c>
      <c r="E168" s="31" t="s">
        <v>394</v>
      </c>
      <c r="F168" s="13" t="s">
        <v>17</v>
      </c>
      <c r="G168" s="13" t="s">
        <v>29</v>
      </c>
      <c r="H168" s="13" t="s">
        <v>99</v>
      </c>
      <c r="I168" s="36" t="s">
        <v>397</v>
      </c>
      <c r="J168" s="13">
        <v>138</v>
      </c>
      <c r="K1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BOŚ.6743.138.2017.KŻ</v>
      </c>
      <c r="L168" s="12">
        <v>42808</v>
      </c>
      <c r="M168" s="13" t="s">
        <v>22</v>
      </c>
      <c r="N168" s="11">
        <f ca="1">IF(zgłoszenia[[#This Row],[ID]]&gt;0,IF(zgłoszenia[[#This Row],[Data zakończenia sprawy]]=0,TODAY()-D168,zgłoszenia[[#This Row],[Data zakończenia sprawy]]-zgłoszenia[[#This Row],[Data wpływu wniosku]]),"")</f>
        <v>18</v>
      </c>
      <c r="O168" s="65">
        <f>IF($F168=dane!$B$8,6743+3,(IF($F168=dane!$B$9,6743+4,(IF($F168=dane!$B$10,6743+5,6743)))))</f>
        <v>6743</v>
      </c>
    </row>
    <row r="169" spans="1:16" ht="30" x14ac:dyDescent="0.25">
      <c r="A169" s="62">
        <f>IF(zgłoszenia[[#This Row],[ID]]&gt;0,A168+1,"--")</f>
        <v>166</v>
      </c>
      <c r="B169" s="14" t="s">
        <v>36</v>
      </c>
      <c r="C169" s="70">
        <v>4067</v>
      </c>
      <c r="D169" s="12">
        <v>42790</v>
      </c>
      <c r="E169" s="31" t="s">
        <v>394</v>
      </c>
      <c r="F169" s="13" t="s">
        <v>17</v>
      </c>
      <c r="G169" s="13" t="s">
        <v>29</v>
      </c>
      <c r="H169" s="13" t="s">
        <v>99</v>
      </c>
      <c r="I169" s="36" t="s">
        <v>398</v>
      </c>
      <c r="J169" s="13">
        <v>139</v>
      </c>
      <c r="K1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BOŚ.6743.139.2017.KŻ</v>
      </c>
      <c r="L169" s="12">
        <v>42808</v>
      </c>
      <c r="M169" s="13" t="s">
        <v>22</v>
      </c>
      <c r="N169" s="11">
        <f ca="1">IF(zgłoszenia[[#This Row],[ID]]&gt;0,IF(zgłoszenia[[#This Row],[Data zakończenia sprawy]]=0,TODAY()-D169,zgłoszenia[[#This Row],[Data zakończenia sprawy]]-zgłoszenia[[#This Row],[Data wpływu wniosku]]),"")</f>
        <v>18</v>
      </c>
      <c r="O169" s="65">
        <f>IF($F169=dane!$B$8,6743+3,(IF($F169=dane!$B$9,6743+4,(IF($F169=dane!$B$10,6743+5,6743)))))</f>
        <v>6743</v>
      </c>
    </row>
    <row r="170" spans="1:16" ht="45" x14ac:dyDescent="0.25">
      <c r="A170" s="62">
        <f>IF(zgłoszenia[[#This Row],[ID]]&gt;0,A169+1,"--")</f>
        <v>167</v>
      </c>
      <c r="B170" s="14" t="s">
        <v>36</v>
      </c>
      <c r="C170" s="70">
        <v>4069</v>
      </c>
      <c r="D170" s="12">
        <v>42790</v>
      </c>
      <c r="E170" s="31" t="s">
        <v>394</v>
      </c>
      <c r="F170" s="13" t="s">
        <v>17</v>
      </c>
      <c r="G170" s="13" t="s">
        <v>29</v>
      </c>
      <c r="H170" s="13" t="s">
        <v>99</v>
      </c>
      <c r="I170" s="36" t="s">
        <v>399</v>
      </c>
      <c r="J170" s="13">
        <v>140</v>
      </c>
      <c r="K1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BOŚ.6743.140.2017.KŻ</v>
      </c>
      <c r="L170" s="12">
        <v>42818</v>
      </c>
      <c r="M170" s="13" t="s">
        <v>19</v>
      </c>
      <c r="N170" s="11">
        <f ca="1">IF(zgłoszenia[[#This Row],[ID]]&gt;0,IF(zgłoszenia[[#This Row],[Data zakończenia sprawy]]=0,TODAY()-D170,zgłoszenia[[#This Row],[Data zakończenia sprawy]]-zgłoszenia[[#This Row],[Data wpływu wniosku]]),"")</f>
        <v>28</v>
      </c>
      <c r="O170" s="65">
        <f>IF($F170=dane!$B$8,6743+3,(IF($F170=dane!$B$9,6743+4,(IF($F170=dane!$B$10,6743+5,6743)))))</f>
        <v>6743</v>
      </c>
    </row>
    <row r="171" spans="1:16" ht="45" x14ac:dyDescent="0.25">
      <c r="A171" s="62">
        <f>IF(zgłoszenia[[#This Row],[ID]]&gt;0,A170+1,"--")</f>
        <v>168</v>
      </c>
      <c r="B171" s="14" t="s">
        <v>36</v>
      </c>
      <c r="C171" s="70">
        <v>4070</v>
      </c>
      <c r="D171" s="12">
        <v>42790</v>
      </c>
      <c r="E171" s="31" t="s">
        <v>394</v>
      </c>
      <c r="F171" s="13" t="s">
        <v>17</v>
      </c>
      <c r="G171" s="13" t="s">
        <v>29</v>
      </c>
      <c r="H171" s="13" t="s">
        <v>99</v>
      </c>
      <c r="I171" s="36" t="s">
        <v>400</v>
      </c>
      <c r="J171" s="13">
        <v>141</v>
      </c>
      <c r="K1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BOŚ.6743.141.2017.KŻ</v>
      </c>
      <c r="L171" s="12">
        <v>42818</v>
      </c>
      <c r="M171" s="13" t="s">
        <v>19</v>
      </c>
      <c r="N171" s="11">
        <f ca="1">IF(zgłoszenia[[#This Row],[ID]]&gt;0,IF(zgłoszenia[[#This Row],[Data zakończenia sprawy]]=0,TODAY()-D171,zgłoszenia[[#This Row],[Data zakończenia sprawy]]-zgłoszenia[[#This Row],[Data wpływu wniosku]]),"")</f>
        <v>28</v>
      </c>
      <c r="O171" s="65">
        <f>IF($F171=dane!$B$8,6743+3,(IF($F171=dane!$B$9,6743+4,(IF($F171=dane!$B$10,6743+5,6743)))))</f>
        <v>6743</v>
      </c>
    </row>
    <row r="172" spans="1:16" ht="30" x14ac:dyDescent="0.25">
      <c r="A172" s="62">
        <f>IF(zgłoszenia[[#This Row],[ID]]&gt;0,A171+1,"--")</f>
        <v>169</v>
      </c>
      <c r="B172" s="14" t="s">
        <v>39</v>
      </c>
      <c r="C172" s="70">
        <v>4071</v>
      </c>
      <c r="D172" s="12">
        <v>42790</v>
      </c>
      <c r="E172" s="31" t="s">
        <v>69</v>
      </c>
      <c r="F172" s="13" t="s">
        <v>17</v>
      </c>
      <c r="G172" s="13" t="s">
        <v>32</v>
      </c>
      <c r="H172" s="13" t="s">
        <v>330</v>
      </c>
      <c r="I172" s="36" t="s">
        <v>401</v>
      </c>
      <c r="J172" s="13">
        <v>155</v>
      </c>
      <c r="K1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BOŚ.6743.155.2017.MS</v>
      </c>
      <c r="L172" s="12">
        <v>42807</v>
      </c>
      <c r="M172" s="13" t="s">
        <v>22</v>
      </c>
      <c r="N172" s="11">
        <f ca="1">IF(zgłoszenia[[#This Row],[ID]]&gt;0,IF(zgłoszenia[[#This Row],[Data zakończenia sprawy]]=0,TODAY()-D172,zgłoszenia[[#This Row],[Data zakończenia sprawy]]-zgłoszenia[[#This Row],[Data wpływu wniosku]]),"")</f>
        <v>17</v>
      </c>
      <c r="O172" s="65">
        <f>IF($F172=dane!$B$8,6743+3,(IF($F172=dane!$B$9,6743+4,(IF($F172=dane!$B$10,6743+5,6743)))))</f>
        <v>6743</v>
      </c>
    </row>
    <row r="173" spans="1:16" ht="45" x14ac:dyDescent="0.25">
      <c r="A173" s="62">
        <f>IF(zgłoszenia[[#This Row],[ID]]&gt;0,A172+1,"--")</f>
        <v>170</v>
      </c>
      <c r="B173" s="14" t="s">
        <v>60</v>
      </c>
      <c r="C173" s="70">
        <v>4048</v>
      </c>
      <c r="D173" s="12">
        <v>42790</v>
      </c>
      <c r="E173" s="31" t="s">
        <v>269</v>
      </c>
      <c r="F173" s="13" t="s">
        <v>57</v>
      </c>
      <c r="G173" s="13" t="s">
        <v>33</v>
      </c>
      <c r="H173" s="13" t="s">
        <v>33</v>
      </c>
      <c r="I173" s="36" t="s">
        <v>402</v>
      </c>
      <c r="J173" s="13">
        <v>10</v>
      </c>
      <c r="K1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BOŚ.6748.10.2017.EJ</v>
      </c>
      <c r="L173" s="12">
        <v>42811</v>
      </c>
      <c r="M173" s="13" t="s">
        <v>19</v>
      </c>
      <c r="N173" s="11">
        <f ca="1">IF(zgłoszenia[[#This Row],[ID]]&gt;0,IF(zgłoszenia[[#This Row],[Data zakończenia sprawy]]=0,TODAY()-D173,zgłoszenia[[#This Row],[Data zakończenia sprawy]]-zgłoszenia[[#This Row],[Data wpływu wniosku]]),"")</f>
        <v>21</v>
      </c>
      <c r="O173" s="69">
        <f>IF($F173=dane!$B$8,6743+3,(IF($F173=dane!$B$9,6743+4,(IF($F173=dane!$B$10,6743+5,6743)))))</f>
        <v>6748</v>
      </c>
      <c r="P173" s="74"/>
    </row>
    <row r="174" spans="1:16" ht="45" x14ac:dyDescent="0.25">
      <c r="A174" s="62">
        <f>IF(zgłoszenia[[#This Row],[ID]]&gt;0,A173+1,"--")</f>
        <v>171</v>
      </c>
      <c r="B174" s="14" t="s">
        <v>39</v>
      </c>
      <c r="C174" s="70">
        <v>4201</v>
      </c>
      <c r="D174" s="12">
        <v>42793</v>
      </c>
      <c r="E174" s="31" t="s">
        <v>236</v>
      </c>
      <c r="F174" s="13" t="s">
        <v>17</v>
      </c>
      <c r="G174" s="13" t="s">
        <v>32</v>
      </c>
      <c r="H174" s="13" t="s">
        <v>372</v>
      </c>
      <c r="I174" s="36" t="s">
        <v>403</v>
      </c>
      <c r="J174" s="13">
        <v>160</v>
      </c>
      <c r="K1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BOŚ.6743.160.2017.MS</v>
      </c>
      <c r="L174" s="12">
        <v>42811</v>
      </c>
      <c r="M174" s="13" t="s">
        <v>19</v>
      </c>
      <c r="N174" s="11">
        <f ca="1">IF(zgłoszenia[[#This Row],[ID]]&gt;0,IF(zgłoszenia[[#This Row],[Data zakończenia sprawy]]=0,TODAY()-D174,zgłoszenia[[#This Row],[Data zakończenia sprawy]]-zgłoszenia[[#This Row],[Data wpływu wniosku]]),"")</f>
        <v>18</v>
      </c>
      <c r="O174" s="65">
        <f>IF($F174=dane!$B$8,6743+3,(IF($F174=dane!$B$9,6743+4,(IF($F174=dane!$B$10,6743+5,6743)))))</f>
        <v>6743</v>
      </c>
    </row>
    <row r="175" spans="1:16" ht="45" x14ac:dyDescent="0.25">
      <c r="A175" s="62">
        <f>IF(zgłoszenia[[#This Row],[ID]]&gt;0,A174+1,"--")</f>
        <v>172</v>
      </c>
      <c r="B175" s="14" t="s">
        <v>37</v>
      </c>
      <c r="C175" s="70">
        <v>4202</v>
      </c>
      <c r="D175" s="12">
        <v>42793</v>
      </c>
      <c r="E175" s="31" t="s">
        <v>236</v>
      </c>
      <c r="F175" s="13" t="s">
        <v>17</v>
      </c>
      <c r="G175" s="13" t="s">
        <v>29</v>
      </c>
      <c r="H175" s="13" t="s">
        <v>118</v>
      </c>
      <c r="I175" s="36" t="s">
        <v>404</v>
      </c>
      <c r="J175" s="13">
        <v>147</v>
      </c>
      <c r="K1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BOŚ.6743.147.2017.AŁ</v>
      </c>
      <c r="L175" s="12">
        <v>42814</v>
      </c>
      <c r="M175" s="13" t="s">
        <v>19</v>
      </c>
      <c r="N175" s="11">
        <f ca="1">IF(zgłoszenia[[#This Row],[ID]]&gt;0,IF(zgłoszenia[[#This Row],[Data zakończenia sprawy]]=0,TODAY()-D175,zgłoszenia[[#This Row],[Data zakończenia sprawy]]-zgłoszenia[[#This Row],[Data wpływu wniosku]]),"")</f>
        <v>21</v>
      </c>
      <c r="O175" s="65">
        <f>IF($F175=dane!$B$8,6743+3,(IF($F175=dane!$B$9,6743+4,(IF($F175=dane!$B$10,6743+5,6743)))))</f>
        <v>6743</v>
      </c>
    </row>
    <row r="176" spans="1:16" ht="45" x14ac:dyDescent="0.25">
      <c r="A176" s="62">
        <f>IF(zgłoszenia[[#This Row],[ID]]&gt;0,A175+1,"--")</f>
        <v>173</v>
      </c>
      <c r="B176" s="14" t="s">
        <v>40</v>
      </c>
      <c r="C176" s="70">
        <v>4273</v>
      </c>
      <c r="D176" s="12">
        <v>42794</v>
      </c>
      <c r="E176" s="31" t="s">
        <v>384</v>
      </c>
      <c r="F176" s="13" t="s">
        <v>58</v>
      </c>
      <c r="G176" s="13" t="s">
        <v>21</v>
      </c>
      <c r="H176" s="13" t="s">
        <v>230</v>
      </c>
      <c r="I176" s="36" t="s">
        <v>406</v>
      </c>
      <c r="J176" s="13">
        <v>28</v>
      </c>
      <c r="K1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BOŚ.6746.28.2017.ŁD</v>
      </c>
      <c r="L176" s="12">
        <v>42806</v>
      </c>
      <c r="M176" s="13" t="s">
        <v>19</v>
      </c>
      <c r="N176" s="11">
        <f ca="1">IF(zgłoszenia[[#This Row],[ID]]&gt;0,IF(zgłoszenia[[#This Row],[Data zakończenia sprawy]]=0,TODAY()-D176,zgłoszenia[[#This Row],[Data zakończenia sprawy]]-zgłoszenia[[#This Row],[Data wpływu wniosku]]),"")</f>
        <v>12</v>
      </c>
      <c r="O176" s="69">
        <f>IF($F176=dane!$B$8,6743+3,(IF($F176=dane!$B$9,6743+4,(IF($F176=dane!$B$10,6743+5,6743)))))</f>
        <v>6746</v>
      </c>
      <c r="P176" s="74"/>
    </row>
    <row r="177" spans="1:16" ht="45" x14ac:dyDescent="0.25">
      <c r="A177" s="62">
        <f>IF(zgłoszenia[[#This Row],[ID]]&gt;0,A176+1,"--")</f>
        <v>174</v>
      </c>
      <c r="B177" s="14" t="s">
        <v>38</v>
      </c>
      <c r="C177" s="70">
        <v>4275</v>
      </c>
      <c r="D177" s="12">
        <v>42794</v>
      </c>
      <c r="E177" s="31" t="s">
        <v>407</v>
      </c>
      <c r="F177" s="13" t="s">
        <v>57</v>
      </c>
      <c r="G177" s="13" t="s">
        <v>18</v>
      </c>
      <c r="H177" s="13" t="s">
        <v>104</v>
      </c>
      <c r="I177" s="36" t="s">
        <v>408</v>
      </c>
      <c r="J177" s="13">
        <v>12</v>
      </c>
      <c r="K1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BOŚ.6748.12.2017.IN</v>
      </c>
      <c r="L177" s="12">
        <v>42814</v>
      </c>
      <c r="M177" s="13" t="s">
        <v>19</v>
      </c>
      <c r="N177" s="11">
        <f ca="1">IF(zgłoszenia[[#This Row],[ID]]&gt;0,IF(zgłoszenia[[#This Row],[Data zakończenia sprawy]]=0,TODAY()-D177,zgłoszenia[[#This Row],[Data zakończenia sprawy]]-zgłoszenia[[#This Row],[Data wpływu wniosku]]),"")</f>
        <v>20</v>
      </c>
      <c r="O177" s="69">
        <f>IF($F177=dane!$B$8,6743+3,(IF($F177=dane!$B$9,6743+4,(IF($F177=dane!$B$10,6743+5,6743)))))</f>
        <v>6748</v>
      </c>
      <c r="P177" s="74"/>
    </row>
    <row r="178" spans="1:16" ht="45" x14ac:dyDescent="0.25">
      <c r="A178" s="62">
        <f>IF(zgłoszenia[[#This Row],[ID]]&gt;0,A177+1,"--")</f>
        <v>175</v>
      </c>
      <c r="B178" s="14" t="s">
        <v>11</v>
      </c>
      <c r="C178" s="70">
        <v>4121</v>
      </c>
      <c r="D178" s="12">
        <v>42793</v>
      </c>
      <c r="E178" s="31" t="s">
        <v>384</v>
      </c>
      <c r="F178" s="13" t="s">
        <v>58</v>
      </c>
      <c r="G178" s="13" t="s">
        <v>24</v>
      </c>
      <c r="H178" s="13" t="s">
        <v>409</v>
      </c>
      <c r="I178" s="36" t="s">
        <v>410</v>
      </c>
      <c r="J178" s="13">
        <v>19</v>
      </c>
      <c r="K17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BOŚ.6746.19.2017.AA</v>
      </c>
      <c r="L178" s="12">
        <v>42828</v>
      </c>
      <c r="M178" s="13" t="s">
        <v>19</v>
      </c>
      <c r="N178" s="11">
        <f ca="1">IF(zgłoszenia[[#This Row],[ID]]&gt;0,IF(zgłoszenia[[#This Row],[Data zakończenia sprawy]]=0,TODAY()-D178,zgłoszenia[[#This Row],[Data zakończenia sprawy]]-zgłoszenia[[#This Row],[Data wpływu wniosku]]),"")</f>
        <v>35</v>
      </c>
      <c r="O178" s="69">
        <f>IF($F178=dane!$B$8,6743+3,(IF($F178=dane!$B$9,6743+4,(IF($F178=dane!$B$10,6743+5,6743)))))</f>
        <v>6746</v>
      </c>
      <c r="P178" s="74"/>
    </row>
    <row r="179" spans="1:16" ht="30" x14ac:dyDescent="0.25">
      <c r="A179" s="62">
        <f>IF(zgłoszenia[[#This Row],[ID]]&gt;0,A178+1,"--")</f>
        <v>176</v>
      </c>
      <c r="B179" s="14" t="s">
        <v>60</v>
      </c>
      <c r="C179" s="70">
        <v>4268</v>
      </c>
      <c r="D179" s="12">
        <v>42794</v>
      </c>
      <c r="E179" s="31" t="s">
        <v>411</v>
      </c>
      <c r="F179" s="13" t="s">
        <v>57</v>
      </c>
      <c r="G179" s="13" t="s">
        <v>33</v>
      </c>
      <c r="H179" s="13" t="s">
        <v>155</v>
      </c>
      <c r="I179" s="36" t="s">
        <v>412</v>
      </c>
      <c r="J179" s="13">
        <v>13</v>
      </c>
      <c r="K17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BOŚ.6748.13.2017.EJ</v>
      </c>
      <c r="L179" s="12">
        <v>42810</v>
      </c>
      <c r="M179" s="13" t="s">
        <v>31</v>
      </c>
      <c r="N179" s="11">
        <f ca="1">IF(zgłoszenia[[#This Row],[ID]]&gt;0,IF(zgłoszenia[[#This Row],[Data zakończenia sprawy]]=0,TODAY()-D179,zgłoszenia[[#This Row],[Data zakończenia sprawy]]-zgłoszenia[[#This Row],[Data wpływu wniosku]]),"")</f>
        <v>16</v>
      </c>
      <c r="O179" s="69">
        <f>IF($F179=dane!$B$8,6743+3,(IF($F179=dane!$B$9,6743+4,(IF($F179=dane!$B$10,6743+5,6743)))))</f>
        <v>6748</v>
      </c>
      <c r="P179" s="74"/>
    </row>
    <row r="180" spans="1:16" ht="45" x14ac:dyDescent="0.25">
      <c r="A180" s="62">
        <f>IF(zgłoszenia[[#This Row],[ID]]&gt;0,A179+1,"--")</f>
        <v>177</v>
      </c>
      <c r="B180" s="14" t="s">
        <v>60</v>
      </c>
      <c r="C180" s="70">
        <v>4277</v>
      </c>
      <c r="D180" s="12">
        <v>42794</v>
      </c>
      <c r="E180" s="31" t="s">
        <v>413</v>
      </c>
      <c r="F180" s="13" t="s">
        <v>17</v>
      </c>
      <c r="G180" s="13" t="s">
        <v>33</v>
      </c>
      <c r="H180" s="13" t="s">
        <v>278</v>
      </c>
      <c r="I180" s="36" t="s">
        <v>414</v>
      </c>
      <c r="J180" s="13">
        <v>150</v>
      </c>
      <c r="K1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BOŚ.6743.150.2017.EJ</v>
      </c>
      <c r="L180" s="12">
        <v>42809</v>
      </c>
      <c r="M180" s="13" t="s">
        <v>19</v>
      </c>
      <c r="N180" s="11">
        <f ca="1">IF(zgłoszenia[[#This Row],[ID]]&gt;0,IF(zgłoszenia[[#This Row],[Data zakończenia sprawy]]=0,TODAY()-D180,zgłoszenia[[#This Row],[Data zakończenia sprawy]]-zgłoszenia[[#This Row],[Data wpływu wniosku]]),"")</f>
        <v>15</v>
      </c>
      <c r="O180" s="65">
        <f>IF($F180=dane!$B$8,6743+3,(IF($F180=dane!$B$9,6743+4,(IF($F180=dane!$B$10,6743+5,6743)))))</f>
        <v>6743</v>
      </c>
    </row>
    <row r="181" spans="1:16" ht="45" x14ac:dyDescent="0.25">
      <c r="A181" s="62">
        <f>IF(zgłoszenia[[#This Row],[ID]]&gt;0,A180+1,"--")</f>
        <v>178</v>
      </c>
      <c r="B181" s="14" t="s">
        <v>61</v>
      </c>
      <c r="C181" s="70">
        <v>4257</v>
      </c>
      <c r="D181" s="12">
        <v>42794</v>
      </c>
      <c r="E181" s="31" t="s">
        <v>280</v>
      </c>
      <c r="F181" s="13" t="s">
        <v>20</v>
      </c>
      <c r="G181" s="13" t="s">
        <v>29</v>
      </c>
      <c r="H181" s="13" t="s">
        <v>99</v>
      </c>
      <c r="I181" s="36" t="s">
        <v>415</v>
      </c>
      <c r="J181" s="13">
        <v>153</v>
      </c>
      <c r="K1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BOŚ.6743.153.2017.WK</v>
      </c>
      <c r="L181" s="12">
        <v>42800</v>
      </c>
      <c r="M181" s="13" t="s">
        <v>19</v>
      </c>
      <c r="N181" s="11">
        <f ca="1">IF(zgłoszenia[[#This Row],[ID]]&gt;0,IF(zgłoszenia[[#This Row],[Data zakończenia sprawy]]=0,TODAY()-D181,zgłoszenia[[#This Row],[Data zakończenia sprawy]]-zgłoszenia[[#This Row],[Data wpływu wniosku]]),"")</f>
        <v>6</v>
      </c>
      <c r="O181" s="65">
        <f>IF($F181=dane!$B$8,6743+3,(IF($F181=dane!$B$9,6743+4,(IF($F181=dane!$B$10,6743+5,6743)))))</f>
        <v>6743</v>
      </c>
    </row>
    <row r="182" spans="1:16" ht="45" x14ac:dyDescent="0.25">
      <c r="A182" s="62">
        <f>IF(zgłoszenia[[#This Row],[ID]]&gt;0,A181+1,"--")</f>
        <v>179</v>
      </c>
      <c r="B182" s="14" t="s">
        <v>39</v>
      </c>
      <c r="C182" s="70">
        <v>4183</v>
      </c>
      <c r="D182" s="12">
        <v>42793</v>
      </c>
      <c r="E182" s="31" t="s">
        <v>416</v>
      </c>
      <c r="F182" s="13" t="s">
        <v>17</v>
      </c>
      <c r="G182" s="13" t="s">
        <v>32</v>
      </c>
      <c r="H182" s="13" t="s">
        <v>417</v>
      </c>
      <c r="I182" s="36" t="s">
        <v>418</v>
      </c>
      <c r="J182" s="13">
        <v>159</v>
      </c>
      <c r="K1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BOŚ.6743.159.2017.MS</v>
      </c>
      <c r="L182" s="12">
        <v>42811</v>
      </c>
      <c r="M182" s="13" t="s">
        <v>19</v>
      </c>
      <c r="N182" s="11">
        <f ca="1">IF(zgłoszenia[[#This Row],[ID]]&gt;0,IF(zgłoszenia[[#This Row],[Data zakończenia sprawy]]=0,TODAY()-D182,zgłoszenia[[#This Row],[Data zakończenia sprawy]]-zgłoszenia[[#This Row],[Data wpływu wniosku]]),"")</f>
        <v>18</v>
      </c>
      <c r="O182" s="65">
        <f>IF($F182=dane!$B$8,6743+3,(IF($F182=dane!$B$9,6743+4,(IF($F182=dane!$B$10,6743+5,6743)))))</f>
        <v>6743</v>
      </c>
    </row>
    <row r="183" spans="1:16" ht="45" x14ac:dyDescent="0.25">
      <c r="A183" s="62">
        <f>IF(zgłoszenia[[#This Row],[ID]]&gt;0,A182+1,"--")</f>
        <v>180</v>
      </c>
      <c r="B183" s="14" t="s">
        <v>39</v>
      </c>
      <c r="C183" s="70">
        <v>4248</v>
      </c>
      <c r="D183" s="12">
        <v>42794</v>
      </c>
      <c r="E183" s="31" t="s">
        <v>114</v>
      </c>
      <c r="F183" s="13" t="s">
        <v>23</v>
      </c>
      <c r="G183" s="13" t="s">
        <v>32</v>
      </c>
      <c r="H183" s="13" t="s">
        <v>419</v>
      </c>
      <c r="I183" s="36" t="s">
        <v>420</v>
      </c>
      <c r="J183" s="13">
        <v>161</v>
      </c>
      <c r="K1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BOŚ.6743.161.2017.MS</v>
      </c>
      <c r="L183" s="12">
        <v>42816</v>
      </c>
      <c r="M183" s="13" t="s">
        <v>19</v>
      </c>
      <c r="N183" s="11">
        <f ca="1">IF(zgłoszenia[[#This Row],[ID]]&gt;0,IF(zgłoszenia[[#This Row],[Data zakończenia sprawy]]=0,TODAY()-D183,zgłoszenia[[#This Row],[Data zakończenia sprawy]]-zgłoszenia[[#This Row],[Data wpływu wniosku]]),"")</f>
        <v>22</v>
      </c>
      <c r="O183" s="65">
        <f>IF($F183=dane!$B$8,6743+3,(IF($F183=dane!$B$9,6743+4,(IF($F183=dane!$B$10,6743+5,6743)))))</f>
        <v>6743</v>
      </c>
    </row>
    <row r="184" spans="1:16" ht="45" x14ac:dyDescent="0.25">
      <c r="A184" s="62">
        <f>IF(zgłoszenia[[#This Row],[ID]]&gt;0,A183+1,"--")</f>
        <v>181</v>
      </c>
      <c r="B184" s="14" t="s">
        <v>61</v>
      </c>
      <c r="C184" s="70">
        <v>4296</v>
      </c>
      <c r="D184" s="12">
        <v>42794</v>
      </c>
      <c r="E184" s="31" t="s">
        <v>421</v>
      </c>
      <c r="F184" s="13" t="s">
        <v>20</v>
      </c>
      <c r="G184" s="13" t="s">
        <v>29</v>
      </c>
      <c r="H184" s="13" t="s">
        <v>99</v>
      </c>
      <c r="I184" s="36" t="s">
        <v>422</v>
      </c>
      <c r="J184" s="13">
        <v>152</v>
      </c>
      <c r="K1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BOŚ.6743.152.2017.WK</v>
      </c>
      <c r="L184" s="12">
        <v>42814</v>
      </c>
      <c r="M184" s="13" t="s">
        <v>19</v>
      </c>
      <c r="N184" s="11">
        <f ca="1">IF(zgłoszenia[[#This Row],[ID]]&gt;0,IF(zgłoszenia[[#This Row],[Data zakończenia sprawy]]=0,TODAY()-D184,zgłoszenia[[#This Row],[Data zakończenia sprawy]]-zgłoszenia[[#This Row],[Data wpływu wniosku]]),"")</f>
        <v>20</v>
      </c>
      <c r="O184" s="65">
        <f>IF($F184=dane!$B$8,6743+3,(IF($F184=dane!$B$9,6743+4,(IF($F184=dane!$B$10,6743+5,6743)))))</f>
        <v>6743</v>
      </c>
    </row>
    <row r="185" spans="1:16" ht="45" x14ac:dyDescent="0.25">
      <c r="A185" s="62">
        <f>IF(zgłoszenia[[#This Row],[ID]]&gt;0,A184+1,"--")</f>
        <v>182</v>
      </c>
      <c r="B185" s="14" t="s">
        <v>11</v>
      </c>
      <c r="C185" s="70">
        <v>4239</v>
      </c>
      <c r="D185" s="12">
        <v>42794</v>
      </c>
      <c r="E185" s="31" t="s">
        <v>423</v>
      </c>
      <c r="F185" s="13" t="s">
        <v>23</v>
      </c>
      <c r="G185" s="13" t="s">
        <v>30</v>
      </c>
      <c r="H185" s="13" t="s">
        <v>424</v>
      </c>
      <c r="I185" s="36" t="s">
        <v>425</v>
      </c>
      <c r="J185" s="13">
        <v>149</v>
      </c>
      <c r="K1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BOŚ.6743.149.2017.AA</v>
      </c>
      <c r="L185" s="12">
        <v>42804</v>
      </c>
      <c r="M185" s="13" t="s">
        <v>19</v>
      </c>
      <c r="N185" s="11">
        <f ca="1">IF(zgłoszenia[[#This Row],[ID]]&gt;0,IF(zgłoszenia[[#This Row],[Data zakończenia sprawy]]=0,TODAY()-D185,zgłoszenia[[#This Row],[Data zakończenia sprawy]]-zgłoszenia[[#This Row],[Data wpływu wniosku]]),"")</f>
        <v>10</v>
      </c>
      <c r="O185" s="65">
        <f>IF($F185=dane!$B$8,6743+3,(IF($F185=dane!$B$9,6743+4,(IF($F185=dane!$B$10,6743+5,6743)))))</f>
        <v>6743</v>
      </c>
    </row>
    <row r="186" spans="1:16" ht="45" x14ac:dyDescent="0.25">
      <c r="A186" s="62">
        <f>IF(zgłoszenia[[#This Row],[ID]]&gt;0,A185+1,"--")</f>
        <v>183</v>
      </c>
      <c r="B186" s="14" t="s">
        <v>37</v>
      </c>
      <c r="C186" s="70">
        <v>4290</v>
      </c>
      <c r="D186" s="12">
        <v>42794</v>
      </c>
      <c r="E186" s="31" t="s">
        <v>426</v>
      </c>
      <c r="F186" s="13" t="s">
        <v>17</v>
      </c>
      <c r="G186" s="13" t="s">
        <v>29</v>
      </c>
      <c r="H186" s="13" t="s">
        <v>99</v>
      </c>
      <c r="I186" s="36" t="s">
        <v>427</v>
      </c>
      <c r="J186" s="13">
        <v>148</v>
      </c>
      <c r="K1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BOŚ.6743.148.2017.AŁ</v>
      </c>
      <c r="L186" s="12">
        <v>42810</v>
      </c>
      <c r="M186" s="13" t="s">
        <v>19</v>
      </c>
      <c r="N186" s="11">
        <f ca="1">IF(zgłoszenia[[#This Row],[ID]]&gt;0,IF(zgłoszenia[[#This Row],[Data zakończenia sprawy]]=0,TODAY()-D186,zgłoszenia[[#This Row],[Data zakończenia sprawy]]-zgłoszenia[[#This Row],[Data wpływu wniosku]]),"")</f>
        <v>16</v>
      </c>
      <c r="O186" s="65">
        <f>IF($F186=dane!$B$8,6743+3,(IF($F186=dane!$B$9,6743+4,(IF($F186=dane!$B$10,6743+5,6743)))))</f>
        <v>6743</v>
      </c>
    </row>
    <row r="187" spans="1:16" ht="60" x14ac:dyDescent="0.25">
      <c r="A187" s="62">
        <f>IF(zgłoszenia[[#This Row],[ID]]&gt;0,A186+1,"--")</f>
        <v>184</v>
      </c>
      <c r="B187" s="14" t="s">
        <v>39</v>
      </c>
      <c r="C187" s="70">
        <v>4366</v>
      </c>
      <c r="D187" s="12">
        <v>42795</v>
      </c>
      <c r="E187" s="31" t="s">
        <v>428</v>
      </c>
      <c r="F187" s="13" t="s">
        <v>28</v>
      </c>
      <c r="G187" s="13" t="s">
        <v>32</v>
      </c>
      <c r="H187" s="13" t="s">
        <v>330</v>
      </c>
      <c r="I187" s="36" t="s">
        <v>429</v>
      </c>
      <c r="J187" s="13">
        <v>162</v>
      </c>
      <c r="K1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BOŚ.6743.162.2017.MS</v>
      </c>
      <c r="L187" s="12">
        <v>42824</v>
      </c>
      <c r="M187" s="13" t="s">
        <v>19</v>
      </c>
      <c r="N187" s="11">
        <f ca="1">IF(zgłoszenia[[#This Row],[ID]]&gt;0,IF(zgłoszenia[[#This Row],[Data zakończenia sprawy]]=0,TODAY()-D187,zgłoszenia[[#This Row],[Data zakończenia sprawy]]-zgłoszenia[[#This Row],[Data wpływu wniosku]]),"")</f>
        <v>29</v>
      </c>
      <c r="O187" s="65">
        <f>IF($F187=dane!$B$8,6743+3,(IF($F187=dane!$B$9,6743+4,(IF($F187=dane!$B$10,6743+5,6743)))))</f>
        <v>6743</v>
      </c>
    </row>
    <row r="188" spans="1:16" ht="45" x14ac:dyDescent="0.25">
      <c r="A188" s="62">
        <f>IF(zgłoszenia[[#This Row],[ID]]&gt;0,A187+1,"--")</f>
        <v>185</v>
      </c>
      <c r="B188" s="14" t="s">
        <v>61</v>
      </c>
      <c r="C188" s="70">
        <v>4371</v>
      </c>
      <c r="D188" s="12">
        <v>42795</v>
      </c>
      <c r="E188" s="31" t="s">
        <v>280</v>
      </c>
      <c r="F188" s="13" t="s">
        <v>20</v>
      </c>
      <c r="G188" s="13" t="s">
        <v>29</v>
      </c>
      <c r="H188" s="13" t="s">
        <v>29</v>
      </c>
      <c r="I188" s="36" t="s">
        <v>430</v>
      </c>
      <c r="J188" s="13">
        <v>163</v>
      </c>
      <c r="K1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BOŚ.6743.163.2017.WK</v>
      </c>
      <c r="L188" s="12">
        <v>42809</v>
      </c>
      <c r="M188" s="13" t="s">
        <v>19</v>
      </c>
      <c r="N188" s="11">
        <f ca="1">IF(zgłoszenia[[#This Row],[ID]]&gt;0,IF(zgłoszenia[[#This Row],[Data zakończenia sprawy]]=0,TODAY()-D188,zgłoszenia[[#This Row],[Data zakończenia sprawy]]-zgłoszenia[[#This Row],[Data wpływu wniosku]]),"")</f>
        <v>14</v>
      </c>
      <c r="O188" s="65">
        <f>IF($F188=dane!$B$8,6743+3,(IF($F188=dane!$B$9,6743+4,(IF($F188=dane!$B$10,6743+5,6743)))))</f>
        <v>6743</v>
      </c>
    </row>
    <row r="189" spans="1:16" ht="30" x14ac:dyDescent="0.25">
      <c r="A189" s="62">
        <f>IF(zgłoszenia[[#This Row],[ID]]&gt;0,A188+1,"--")</f>
        <v>186</v>
      </c>
      <c r="B189" s="14" t="s">
        <v>61</v>
      </c>
      <c r="C189" s="70">
        <v>4255</v>
      </c>
      <c r="D189" s="12">
        <v>42794</v>
      </c>
      <c r="E189" s="31" t="s">
        <v>280</v>
      </c>
      <c r="F189" s="13" t="s">
        <v>20</v>
      </c>
      <c r="G189" s="13" t="s">
        <v>29</v>
      </c>
      <c r="H189" s="13" t="s">
        <v>99</v>
      </c>
      <c r="I189" s="36" t="s">
        <v>415</v>
      </c>
      <c r="J189" s="13">
        <v>154</v>
      </c>
      <c r="K1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BOŚ.6743.154.2017.WK</v>
      </c>
      <c r="L189" s="12">
        <v>42800</v>
      </c>
      <c r="M189" s="13" t="s">
        <v>62</v>
      </c>
      <c r="N189" s="11">
        <f ca="1">IF(zgłoszenia[[#This Row],[ID]]&gt;0,IF(zgłoszenia[[#This Row],[Data zakończenia sprawy]]=0,TODAY()-D189,zgłoszenia[[#This Row],[Data zakończenia sprawy]]-zgłoszenia[[#This Row],[Data wpływu wniosku]]),"")</f>
        <v>6</v>
      </c>
      <c r="O189" s="65">
        <f>IF($F189=dane!$B$8,6743+3,(IF($F189=dane!$B$9,6743+4,(IF($F189=dane!$B$10,6743+5,6743)))))</f>
        <v>6743</v>
      </c>
    </row>
    <row r="190" spans="1:16" ht="45" x14ac:dyDescent="0.25">
      <c r="A190" s="62">
        <f>IF(zgłoszenia[[#This Row],[ID]]&gt;0,A189+1,"--")</f>
        <v>187</v>
      </c>
      <c r="B190" s="14" t="s">
        <v>61</v>
      </c>
      <c r="C190" s="70">
        <v>4361</v>
      </c>
      <c r="D190" s="12">
        <v>42795</v>
      </c>
      <c r="E190" s="31" t="s">
        <v>431</v>
      </c>
      <c r="F190" s="13" t="s">
        <v>17</v>
      </c>
      <c r="G190" s="13" t="s">
        <v>32</v>
      </c>
      <c r="H190" s="13" t="s">
        <v>227</v>
      </c>
      <c r="I190" s="36" t="s">
        <v>228</v>
      </c>
      <c r="J190" s="13">
        <v>151</v>
      </c>
      <c r="K1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BOŚ.6743.151.2017.WK</v>
      </c>
      <c r="L190" s="12">
        <v>42816</v>
      </c>
      <c r="M190" s="13" t="s">
        <v>19</v>
      </c>
      <c r="N190" s="11">
        <f ca="1">IF(zgłoszenia[[#This Row],[ID]]&gt;0,IF(zgłoszenia[[#This Row],[Data zakończenia sprawy]]=0,TODAY()-D190,zgłoszenia[[#This Row],[Data zakończenia sprawy]]-zgłoszenia[[#This Row],[Data wpływu wniosku]]),"")</f>
        <v>21</v>
      </c>
      <c r="O190" s="65">
        <f>IF($F190=dane!$B$8,6743+3,(IF($F190=dane!$B$9,6743+4,(IF($F190=dane!$B$10,6743+5,6743)))))</f>
        <v>6743</v>
      </c>
    </row>
    <row r="191" spans="1:16" ht="45" x14ac:dyDescent="0.25">
      <c r="A191" s="62">
        <f>IF(zgłoszenia[[#This Row],[ID]]&gt;0,A190+1,"--")</f>
        <v>188</v>
      </c>
      <c r="B191" s="14" t="s">
        <v>39</v>
      </c>
      <c r="C191" s="70">
        <v>4470</v>
      </c>
      <c r="D191" s="12">
        <v>42796</v>
      </c>
      <c r="E191" s="31" t="s">
        <v>432</v>
      </c>
      <c r="F191" s="13" t="s">
        <v>17</v>
      </c>
      <c r="G191" s="13" t="s">
        <v>32</v>
      </c>
      <c r="H191" s="13" t="s">
        <v>32</v>
      </c>
      <c r="I191" s="36" t="s">
        <v>433</v>
      </c>
      <c r="J191" s="13">
        <v>167</v>
      </c>
      <c r="K1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BOŚ.6743.167.2017.MS</v>
      </c>
      <c r="L191" s="12">
        <v>42825</v>
      </c>
      <c r="M191" s="13" t="s">
        <v>19</v>
      </c>
      <c r="N191" s="11">
        <f ca="1">IF(zgłoszenia[[#This Row],[ID]]&gt;0,IF(zgłoszenia[[#This Row],[Data zakończenia sprawy]]=0,TODAY()-D191,zgłoszenia[[#This Row],[Data zakończenia sprawy]]-zgłoszenia[[#This Row],[Data wpływu wniosku]]),"")</f>
        <v>29</v>
      </c>
      <c r="O191" s="65">
        <f>IF($F191=dane!$B$8,6743+3,(IF($F191=dane!$B$9,6743+4,(IF($F191=dane!$B$10,6743+5,6743)))))</f>
        <v>6743</v>
      </c>
    </row>
    <row r="192" spans="1:16" ht="30" x14ac:dyDescent="0.25">
      <c r="A192" s="62">
        <f>IF(zgłoszenia[[#This Row],[ID]]&gt;0,A191+1,"--")</f>
        <v>189</v>
      </c>
      <c r="B192" s="14" t="s">
        <v>59</v>
      </c>
      <c r="C192" s="70">
        <v>4452</v>
      </c>
      <c r="D192" s="12">
        <v>42796</v>
      </c>
      <c r="E192" s="31" t="s">
        <v>348</v>
      </c>
      <c r="F192" s="13" t="s">
        <v>17</v>
      </c>
      <c r="G192" s="13" t="s">
        <v>26</v>
      </c>
      <c r="H192" s="13" t="s">
        <v>434</v>
      </c>
      <c r="I192" s="36" t="s">
        <v>435</v>
      </c>
      <c r="J192" s="13">
        <v>189</v>
      </c>
      <c r="K1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BOŚ.6743.189.2017.SR</v>
      </c>
      <c r="L192" s="12">
        <v>42804</v>
      </c>
      <c r="M192" s="13" t="s">
        <v>22</v>
      </c>
      <c r="N192" s="11">
        <f ca="1">IF(zgłoszenia[[#This Row],[ID]]&gt;0,IF(zgłoszenia[[#This Row],[Data zakończenia sprawy]]=0,TODAY()-D192,zgłoszenia[[#This Row],[Data zakończenia sprawy]]-zgłoszenia[[#This Row],[Data wpływu wniosku]]),"")</f>
        <v>8</v>
      </c>
      <c r="O192" s="65">
        <f>IF($F192=dane!$B$8,6743+3,(IF($F192=dane!$B$9,6743+4,(IF($F192=dane!$B$10,6743+5,6743)))))</f>
        <v>6743</v>
      </c>
    </row>
    <row r="193" spans="1:15" ht="45" x14ac:dyDescent="0.25">
      <c r="A193" s="62">
        <f>IF(zgłoszenia[[#This Row],[ID]]&gt;0,A192+1,"--")</f>
        <v>190</v>
      </c>
      <c r="B193" s="14" t="s">
        <v>11</v>
      </c>
      <c r="C193" s="70">
        <v>4478</v>
      </c>
      <c r="D193" s="12">
        <v>42796</v>
      </c>
      <c r="E193" s="31" t="s">
        <v>436</v>
      </c>
      <c r="F193" s="13" t="s">
        <v>17</v>
      </c>
      <c r="G193" s="13" t="s">
        <v>30</v>
      </c>
      <c r="H193" s="13" t="s">
        <v>438</v>
      </c>
      <c r="I193" s="36" t="s">
        <v>437</v>
      </c>
      <c r="J193" s="13">
        <v>165</v>
      </c>
      <c r="K1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BOŚ.6743.165.2017.AA</v>
      </c>
      <c r="L193" s="12">
        <v>42808</v>
      </c>
      <c r="M193" s="13" t="s">
        <v>19</v>
      </c>
      <c r="N193" s="11">
        <f ca="1">IF(zgłoszenia[[#This Row],[ID]]&gt;0,IF(zgłoszenia[[#This Row],[Data zakończenia sprawy]]=0,TODAY()-D193,zgłoszenia[[#This Row],[Data zakończenia sprawy]]-zgłoszenia[[#This Row],[Data wpływu wniosku]]),"")</f>
        <v>12</v>
      </c>
      <c r="O193" s="65">
        <f>IF($F193=dane!$B$8,6743+3,(IF($F193=dane!$B$9,6743+4,(IF($F193=dane!$B$10,6743+5,6743)))))</f>
        <v>6743</v>
      </c>
    </row>
    <row r="194" spans="1:15" ht="45" x14ac:dyDescent="0.25">
      <c r="A194" s="62">
        <f>IF(zgłoszenia[[#This Row],[ID]]&gt;0,A193+1,"--")</f>
        <v>191</v>
      </c>
      <c r="B194" s="14" t="s">
        <v>11</v>
      </c>
      <c r="C194" s="70">
        <v>4480</v>
      </c>
      <c r="D194" s="12">
        <v>42796</v>
      </c>
      <c r="E194" s="31" t="s">
        <v>436</v>
      </c>
      <c r="F194" s="13" t="s">
        <v>25</v>
      </c>
      <c r="G194" s="13" t="s">
        <v>30</v>
      </c>
      <c r="H194" s="13" t="s">
        <v>438</v>
      </c>
      <c r="I194" s="36" t="s">
        <v>437</v>
      </c>
      <c r="J194" s="13">
        <v>166</v>
      </c>
      <c r="K1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BOŚ.6743.166.2017.AA</v>
      </c>
      <c r="L194" s="12">
        <v>42808</v>
      </c>
      <c r="M194" s="13" t="s">
        <v>19</v>
      </c>
      <c r="N194" s="11">
        <f ca="1">IF(zgłoszenia[[#This Row],[ID]]&gt;0,IF(zgłoszenia[[#This Row],[Data zakończenia sprawy]]=0,TODAY()-D194,zgłoszenia[[#This Row],[Data zakończenia sprawy]]-zgłoszenia[[#This Row],[Data wpływu wniosku]]),"")</f>
        <v>12</v>
      </c>
      <c r="O194" s="65">
        <f>IF($F194=dane!$B$8,6743+3,(IF($F194=dane!$B$9,6743+4,(IF($F194=dane!$B$10,6743+5,6743)))))</f>
        <v>6743</v>
      </c>
    </row>
    <row r="195" spans="1:15" ht="45" x14ac:dyDescent="0.25">
      <c r="A195" s="62">
        <f>IF(zgłoszenia[[#This Row],[ID]]&gt;0,A194+1,"--")</f>
        <v>192</v>
      </c>
      <c r="B195" s="14" t="s">
        <v>38</v>
      </c>
      <c r="C195" s="70">
        <v>4471</v>
      </c>
      <c r="D195" s="12">
        <v>42796</v>
      </c>
      <c r="E195" s="31" t="s">
        <v>439</v>
      </c>
      <c r="F195" s="13" t="s">
        <v>17</v>
      </c>
      <c r="G195" s="13" t="s">
        <v>18</v>
      </c>
      <c r="H195" s="13" t="s">
        <v>440</v>
      </c>
      <c r="I195" s="36" t="s">
        <v>441</v>
      </c>
      <c r="J195" s="13">
        <v>180</v>
      </c>
      <c r="K1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BOŚ.6743.180.2017.IN</v>
      </c>
      <c r="L195" s="12">
        <v>42828</v>
      </c>
      <c r="M195" s="13" t="s">
        <v>19</v>
      </c>
      <c r="N195" s="11">
        <f ca="1">IF(zgłoszenia[[#This Row],[ID]]&gt;0,IF(zgłoszenia[[#This Row],[Data zakończenia sprawy]]=0,TODAY()-D195,zgłoszenia[[#This Row],[Data zakończenia sprawy]]-zgłoszenia[[#This Row],[Data wpływu wniosku]]),"")</f>
        <v>32</v>
      </c>
      <c r="O195" s="65">
        <f>IF($F195=dane!$B$8,6743+3,(IF($F195=dane!$B$9,6743+4,(IF($F195=dane!$B$10,6743+5,6743)))))</f>
        <v>6743</v>
      </c>
    </row>
    <row r="196" spans="1:15" ht="45" x14ac:dyDescent="0.25">
      <c r="A196" s="62">
        <f>IF(zgłoszenia[[#This Row],[ID]]&gt;0,A195+1,"--")</f>
        <v>193</v>
      </c>
      <c r="B196" s="14" t="s">
        <v>61</v>
      </c>
      <c r="C196" s="70">
        <v>4485</v>
      </c>
      <c r="D196" s="12">
        <v>42796</v>
      </c>
      <c r="E196" s="31" t="s">
        <v>280</v>
      </c>
      <c r="F196" s="13" t="s">
        <v>20</v>
      </c>
      <c r="G196" s="13" t="s">
        <v>29</v>
      </c>
      <c r="H196" s="13" t="s">
        <v>29</v>
      </c>
      <c r="I196" s="36" t="s">
        <v>158</v>
      </c>
      <c r="J196" s="13">
        <v>164</v>
      </c>
      <c r="K1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BOŚ.6743.164.2017.WK</v>
      </c>
      <c r="L196" s="12">
        <v>42809</v>
      </c>
      <c r="M196" s="13" t="s">
        <v>19</v>
      </c>
      <c r="N196" s="11">
        <f ca="1">IF(zgłoszenia[[#This Row],[ID]]&gt;0,IF(zgłoszenia[[#This Row],[Data zakończenia sprawy]]=0,TODAY()-D196,zgłoszenia[[#This Row],[Data zakończenia sprawy]]-zgłoszenia[[#This Row],[Data wpływu wniosku]]),"")</f>
        <v>13</v>
      </c>
      <c r="O196" s="65">
        <f>IF($F196=dane!$B$8,6743+3,(IF($F196=dane!$B$9,6743+4,(IF($F196=dane!$B$10,6743+5,6743)))))</f>
        <v>6743</v>
      </c>
    </row>
    <row r="197" spans="1:15" ht="30" x14ac:dyDescent="0.25">
      <c r="A197" s="62">
        <f>IF(zgłoszenia[[#This Row],[ID]]&gt;0,A196+1,"--")</f>
        <v>194</v>
      </c>
      <c r="B197" s="14" t="s">
        <v>59</v>
      </c>
      <c r="C197" s="70">
        <v>4491</v>
      </c>
      <c r="D197" s="12">
        <v>42796</v>
      </c>
      <c r="E197" s="31" t="s">
        <v>442</v>
      </c>
      <c r="F197" s="13" t="s">
        <v>17</v>
      </c>
      <c r="G197" s="13" t="s">
        <v>26</v>
      </c>
      <c r="H197" s="13" t="s">
        <v>443</v>
      </c>
      <c r="I197" s="36" t="s">
        <v>444</v>
      </c>
      <c r="J197" s="13">
        <v>190</v>
      </c>
      <c r="K1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BOŚ.6743.190.2017.SR</v>
      </c>
      <c r="L197" s="12">
        <v>42804</v>
      </c>
      <c r="M197" s="13" t="s">
        <v>62</v>
      </c>
      <c r="N197" s="11">
        <f ca="1">IF(zgłoszenia[[#This Row],[ID]]&gt;0,IF(zgłoszenia[[#This Row],[Data zakończenia sprawy]]=0,TODAY()-D197,zgłoszenia[[#This Row],[Data zakończenia sprawy]]-zgłoszenia[[#This Row],[Data wpływu wniosku]]),"")</f>
        <v>8</v>
      </c>
      <c r="O197" s="65">
        <f>IF($F197=dane!$B$8,6743+3,(IF($F197=dane!$B$9,6743+4,(IF($F197=dane!$B$10,6743+5,6743)))))</f>
        <v>6743</v>
      </c>
    </row>
    <row r="198" spans="1:15" ht="30" x14ac:dyDescent="0.25">
      <c r="A198" s="62">
        <f>IF(zgłoszenia[[#This Row],[ID]]&gt;0,A197+1,"--")</f>
        <v>195</v>
      </c>
      <c r="B198" s="14" t="s">
        <v>59</v>
      </c>
      <c r="C198" s="70">
        <v>4452</v>
      </c>
      <c r="D198" s="12">
        <v>42796</v>
      </c>
      <c r="E198" s="31" t="s">
        <v>348</v>
      </c>
      <c r="F198" s="13" t="s">
        <v>17</v>
      </c>
      <c r="G198" s="13" t="s">
        <v>26</v>
      </c>
      <c r="H198" s="13" t="s">
        <v>434</v>
      </c>
      <c r="I198" s="36" t="s">
        <v>435</v>
      </c>
      <c r="J198" s="13">
        <v>189</v>
      </c>
      <c r="K19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BOŚ.6743.189.2017.SR</v>
      </c>
      <c r="L198" s="12">
        <v>42804</v>
      </c>
      <c r="M198" s="13" t="s">
        <v>22</v>
      </c>
      <c r="N198" s="11">
        <f ca="1">IF(zgłoszenia[[#This Row],[ID]]&gt;0,IF(zgłoszenia[[#This Row],[Data zakończenia sprawy]]=0,TODAY()-D198,zgłoszenia[[#This Row],[Data zakończenia sprawy]]-zgłoszenia[[#This Row],[Data wpływu wniosku]]),"")</f>
        <v>8</v>
      </c>
      <c r="O198" s="65">
        <f>IF($F198=dane!$B$8,6743+3,(IF($F198=dane!$B$9,6743+4,(IF($F198=dane!$B$10,6743+5,6743)))))</f>
        <v>6743</v>
      </c>
    </row>
    <row r="199" spans="1:15" ht="45" x14ac:dyDescent="0.25">
      <c r="A199" s="62">
        <f>IF(zgłoszenia[[#This Row],[ID]]&gt;0,A198+1,"--")</f>
        <v>196</v>
      </c>
      <c r="B199" s="14" t="s">
        <v>40</v>
      </c>
      <c r="C199" s="70">
        <v>4489</v>
      </c>
      <c r="D199" s="12">
        <v>42796</v>
      </c>
      <c r="E199" s="31" t="s">
        <v>149</v>
      </c>
      <c r="F199" s="13" t="s">
        <v>58</v>
      </c>
      <c r="G199" s="13" t="s">
        <v>21</v>
      </c>
      <c r="H199" s="13" t="s">
        <v>445</v>
      </c>
      <c r="I199" s="36" t="s">
        <v>446</v>
      </c>
      <c r="J199" s="13">
        <v>33</v>
      </c>
      <c r="K1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BOŚ.6746.33.2017.ŁD</v>
      </c>
      <c r="L199" s="12">
        <v>42816</v>
      </c>
      <c r="M199" s="13" t="s">
        <v>19</v>
      </c>
      <c r="N199" s="11">
        <f ca="1">IF(zgłoszenia[[#This Row],[ID]]&gt;0,IF(zgłoszenia[[#This Row],[Data zakończenia sprawy]]=0,TODAY()-D199,zgłoszenia[[#This Row],[Data zakończenia sprawy]]-zgłoszenia[[#This Row],[Data wpływu wniosku]]),"")</f>
        <v>20</v>
      </c>
      <c r="O199" s="69">
        <f>IF($F199=dane!$B$8,6743+3,(IF($F199=dane!$B$9,6743+4,(IF($F199=dane!$B$10,6743+5,6743)))))</f>
        <v>6746</v>
      </c>
    </row>
    <row r="200" spans="1:15" ht="45" x14ac:dyDescent="0.25">
      <c r="A200" s="62">
        <f>IF(zgłoszenia[[#This Row],[ID]]&gt;0,A199+1,"--")</f>
        <v>197</v>
      </c>
      <c r="B200" s="14" t="s">
        <v>40</v>
      </c>
      <c r="C200" s="70">
        <v>4578</v>
      </c>
      <c r="D200" s="12">
        <v>42797</v>
      </c>
      <c r="E200" s="31" t="s">
        <v>447</v>
      </c>
      <c r="F200" s="13" t="s">
        <v>23</v>
      </c>
      <c r="G200" s="13" t="s">
        <v>21</v>
      </c>
      <c r="H200" s="13" t="s">
        <v>21</v>
      </c>
      <c r="I200" s="36" t="s">
        <v>448</v>
      </c>
      <c r="J200" s="13">
        <v>200</v>
      </c>
      <c r="K2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BOŚ.6743.200.2017.ŁD</v>
      </c>
      <c r="L200" s="12">
        <v>42816</v>
      </c>
      <c r="M200" s="13" t="s">
        <v>19</v>
      </c>
      <c r="N200" s="11">
        <f ca="1">IF(zgłoszenia[[#This Row],[ID]]&gt;0,IF(zgłoszenia[[#This Row],[Data zakończenia sprawy]]=0,TODAY()-D200,zgłoszenia[[#This Row],[Data zakończenia sprawy]]-zgłoszenia[[#This Row],[Data wpływu wniosku]]),"")</f>
        <v>19</v>
      </c>
      <c r="O200" s="65">
        <f>IF($F200=dane!$B$8,6743+3,(IF($F200=dane!$B$9,6743+4,(IF($F200=dane!$B$10,6743+5,6743)))))</f>
        <v>6743</v>
      </c>
    </row>
    <row r="201" spans="1:15" ht="45" x14ac:dyDescent="0.25">
      <c r="A201" s="62">
        <f>IF(zgłoszenia[[#This Row],[ID]]&gt;0,A200+1,"--")</f>
        <v>198</v>
      </c>
      <c r="B201" s="14" t="s">
        <v>61</v>
      </c>
      <c r="C201" s="70">
        <v>4599</v>
      </c>
      <c r="D201" s="12">
        <v>42797</v>
      </c>
      <c r="E201" s="31" t="s">
        <v>280</v>
      </c>
      <c r="F201" s="13" t="s">
        <v>20</v>
      </c>
      <c r="G201" s="13" t="s">
        <v>29</v>
      </c>
      <c r="H201" s="13" t="s">
        <v>99</v>
      </c>
      <c r="I201" s="36" t="s">
        <v>449</v>
      </c>
      <c r="J201" s="13">
        <v>168</v>
      </c>
      <c r="K2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BOŚ.6743.168.2017.WK</v>
      </c>
      <c r="L201" s="12">
        <v>42814</v>
      </c>
      <c r="M201" s="13" t="s">
        <v>19</v>
      </c>
      <c r="N201" s="11">
        <f ca="1">IF(zgłoszenia[[#This Row],[ID]]&gt;0,IF(zgłoszenia[[#This Row],[Data zakończenia sprawy]]=0,TODAY()-D201,zgłoszenia[[#This Row],[Data zakończenia sprawy]]-zgłoszenia[[#This Row],[Data wpływu wniosku]]),"")</f>
        <v>17</v>
      </c>
      <c r="O201" s="65">
        <f>IF($F201=dane!$B$8,6743+3,(IF($F201=dane!$B$9,6743+4,(IF($F201=dane!$B$10,6743+5,6743)))))</f>
        <v>6743</v>
      </c>
    </row>
    <row r="202" spans="1:15" ht="45" x14ac:dyDescent="0.25">
      <c r="A202" s="62">
        <f>IF(zgłoszenia[[#This Row],[ID]]&gt;0,A201+1,"--")</f>
        <v>199</v>
      </c>
      <c r="B202" s="14" t="s">
        <v>38</v>
      </c>
      <c r="C202" s="70">
        <v>4581</v>
      </c>
      <c r="D202" s="12">
        <v>42797</v>
      </c>
      <c r="E202" s="31" t="s">
        <v>450</v>
      </c>
      <c r="F202" s="13" t="s">
        <v>23</v>
      </c>
      <c r="G202" s="13" t="s">
        <v>32</v>
      </c>
      <c r="H202" s="13" t="s">
        <v>227</v>
      </c>
      <c r="I202" s="36" t="s">
        <v>451</v>
      </c>
      <c r="J202" s="13">
        <v>200</v>
      </c>
      <c r="K2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BOŚ.6743.200.2017.IN</v>
      </c>
      <c r="L202" s="12">
        <v>42815</v>
      </c>
      <c r="M202" s="94" t="s">
        <v>1207</v>
      </c>
      <c r="N202" s="11">
        <f ca="1">IF(zgłoszenia[[#This Row],[ID]]&gt;0,IF(zgłoszenia[[#This Row],[Data zakończenia sprawy]]=0,TODAY()-D202,zgłoszenia[[#This Row],[Data zakończenia sprawy]]-zgłoszenia[[#This Row],[Data wpływu wniosku]]),"")</f>
        <v>18</v>
      </c>
      <c r="O202" s="65">
        <f>IF($F202=dane!$B$8,6743+3,(IF($F202=dane!$B$9,6743+4,(IF($F202=dane!$B$10,6743+5,6743)))))</f>
        <v>6743</v>
      </c>
    </row>
    <row r="203" spans="1:15" ht="45" x14ac:dyDescent="0.25">
      <c r="A203" s="62">
        <f>IF(zgłoszenia[[#This Row],[ID]]&gt;0,A202+1,"--")</f>
        <v>200</v>
      </c>
      <c r="B203" s="14" t="s">
        <v>36</v>
      </c>
      <c r="C203" s="70">
        <v>4577</v>
      </c>
      <c r="D203" s="12">
        <v>42797</v>
      </c>
      <c r="E203" s="31" t="s">
        <v>452</v>
      </c>
      <c r="F203" s="13" t="s">
        <v>20</v>
      </c>
      <c r="G203" s="13" t="s">
        <v>29</v>
      </c>
      <c r="H203" s="13" t="s">
        <v>281</v>
      </c>
      <c r="I203" s="36" t="s">
        <v>453</v>
      </c>
      <c r="J203" s="13">
        <v>169</v>
      </c>
      <c r="K2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BOŚ.6743.169.2017.KŻ</v>
      </c>
      <c r="L203" s="12">
        <v>42811</v>
      </c>
      <c r="M203" s="13" t="s">
        <v>22</v>
      </c>
      <c r="N203" s="11">
        <f ca="1">IF(zgłoszenia[[#This Row],[ID]]&gt;0,IF(zgłoszenia[[#This Row],[Data zakończenia sprawy]]=0,TODAY()-D203,zgłoszenia[[#This Row],[Data zakończenia sprawy]]-zgłoszenia[[#This Row],[Data wpływu wniosku]]),"")</f>
        <v>14</v>
      </c>
      <c r="O203" s="65">
        <f>IF($F203=dane!$B$8,6743+3,(IF($F203=dane!$B$9,6743+4,(IF($F203=dane!$B$10,6743+5,6743)))))</f>
        <v>6743</v>
      </c>
    </row>
    <row r="204" spans="1:15" ht="45" x14ac:dyDescent="0.25">
      <c r="A204" s="62">
        <f>IF(zgłoszenia[[#This Row],[ID]]&gt;0,A203+1,"--")</f>
        <v>201</v>
      </c>
      <c r="B204" s="14" t="s">
        <v>59</v>
      </c>
      <c r="C204" s="70">
        <v>4574</v>
      </c>
      <c r="D204" s="12">
        <v>42797</v>
      </c>
      <c r="E204" s="31" t="s">
        <v>348</v>
      </c>
      <c r="F204" s="13" t="s">
        <v>17</v>
      </c>
      <c r="G204" s="13" t="s">
        <v>26</v>
      </c>
      <c r="H204" s="13" t="s">
        <v>454</v>
      </c>
      <c r="I204" s="36" t="s">
        <v>455</v>
      </c>
      <c r="J204" s="13">
        <v>191</v>
      </c>
      <c r="K2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BOŚ.6743.191.2017.SR</v>
      </c>
      <c r="L204" s="12">
        <v>42804</v>
      </c>
      <c r="M204" s="13" t="s">
        <v>19</v>
      </c>
      <c r="N204" s="11">
        <f ca="1">IF(zgłoszenia[[#This Row],[ID]]&gt;0,IF(zgłoszenia[[#This Row],[Data zakończenia sprawy]]=0,TODAY()-D204,zgłoszenia[[#This Row],[Data zakończenia sprawy]]-zgłoszenia[[#This Row],[Data wpływu wniosku]]),"")</f>
        <v>7</v>
      </c>
      <c r="O204" s="65">
        <f>IF($F204=dane!$B$8,6743+3,(IF($F204=dane!$B$9,6743+4,(IF($F204=dane!$B$10,6743+5,6743)))))</f>
        <v>6743</v>
      </c>
    </row>
    <row r="205" spans="1:15" ht="45" x14ac:dyDescent="0.25">
      <c r="A205" s="62">
        <f>IF(zgłoszenia[[#This Row],[ID]]&gt;0,A204+1,"--")</f>
        <v>202</v>
      </c>
      <c r="B205" s="14" t="s">
        <v>39</v>
      </c>
      <c r="C205" s="70">
        <v>4579</v>
      </c>
      <c r="D205" s="12">
        <v>42797</v>
      </c>
      <c r="E205" s="31" t="s">
        <v>378</v>
      </c>
      <c r="F205" s="13" t="s">
        <v>25</v>
      </c>
      <c r="G205" s="13" t="s">
        <v>32</v>
      </c>
      <c r="H205" s="13" t="s">
        <v>205</v>
      </c>
      <c r="I205" s="36" t="s">
        <v>244</v>
      </c>
      <c r="J205" s="13">
        <v>175</v>
      </c>
      <c r="K2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BOŚ.6743.175.2017.MS</v>
      </c>
      <c r="L205" s="12">
        <v>42816</v>
      </c>
      <c r="M205" s="13" t="s">
        <v>19</v>
      </c>
      <c r="N205" s="11">
        <f ca="1">IF(zgłoszenia[[#This Row],[ID]]&gt;0,IF(zgłoszenia[[#This Row],[Data zakończenia sprawy]]=0,TODAY()-D205,zgłoszenia[[#This Row],[Data zakończenia sprawy]]-zgłoszenia[[#This Row],[Data wpływu wniosku]]),"")</f>
        <v>19</v>
      </c>
      <c r="O205" s="65">
        <f>IF($F205=dane!$B$8,6743+3,(IF($F205=dane!$B$9,6743+4,(IF($F205=dane!$B$10,6743+5,6743)))))</f>
        <v>6743</v>
      </c>
    </row>
    <row r="206" spans="1:15" s="3" customFormat="1" ht="45" x14ac:dyDescent="0.25">
      <c r="A206" s="62">
        <f>IF(zgłoszenia[[#This Row],[ID]]&gt;0,A205+1,"--")</f>
        <v>203</v>
      </c>
      <c r="B206" s="14" t="s">
        <v>36</v>
      </c>
      <c r="C206" s="70">
        <v>4556</v>
      </c>
      <c r="D206" s="12">
        <v>42797</v>
      </c>
      <c r="E206" s="31" t="s">
        <v>167</v>
      </c>
      <c r="F206" s="13" t="s">
        <v>23</v>
      </c>
      <c r="G206" s="13" t="s">
        <v>29</v>
      </c>
      <c r="H206" s="13" t="s">
        <v>29</v>
      </c>
      <c r="I206" s="36" t="s">
        <v>456</v>
      </c>
      <c r="J206" s="13">
        <v>170</v>
      </c>
      <c r="K2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BOŚ.6743.170.2017.KŻ</v>
      </c>
      <c r="L206" s="12">
        <v>42832</v>
      </c>
      <c r="M206" s="13" t="s">
        <v>27</v>
      </c>
      <c r="N206" s="11">
        <f ca="1">IF(zgłoszenia[[#This Row],[ID]]&gt;0,IF(zgłoszenia[[#This Row],[Data zakończenia sprawy]]=0,TODAY()-D206,zgłoszenia[[#This Row],[Data zakończenia sprawy]]-zgłoszenia[[#This Row],[Data wpływu wniosku]]),"")</f>
        <v>35</v>
      </c>
      <c r="O206" s="65">
        <f>IF($F206=dane!$B$8,6743+3,(IF($F206=dane!$B$9,6743+4,(IF($F206=dane!$B$10,6743+5,6743)))))</f>
        <v>6743</v>
      </c>
    </row>
    <row r="207" spans="1:15" ht="45" x14ac:dyDescent="0.25">
      <c r="A207" s="62">
        <f>IF(zgłoszenia[[#This Row],[ID]]&gt;0,A206+1,"--")</f>
        <v>204</v>
      </c>
      <c r="B207" s="14" t="s">
        <v>11</v>
      </c>
      <c r="C207" s="70">
        <v>4546</v>
      </c>
      <c r="D207" s="12">
        <v>42797</v>
      </c>
      <c r="E207" s="31" t="s">
        <v>457</v>
      </c>
      <c r="F207" s="13" t="s">
        <v>17</v>
      </c>
      <c r="G207" s="13" t="s">
        <v>30</v>
      </c>
      <c r="H207" s="13" t="s">
        <v>458</v>
      </c>
      <c r="I207" s="36" t="s">
        <v>459</v>
      </c>
      <c r="J207" s="13">
        <v>174</v>
      </c>
      <c r="K2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BOŚ.6743.174.2017.AA</v>
      </c>
      <c r="L207" s="12">
        <v>42829</v>
      </c>
      <c r="M207" s="13" t="s">
        <v>19</v>
      </c>
      <c r="N207" s="11">
        <f ca="1">IF(zgłoszenia[[#This Row],[ID]]&gt;0,IF(zgłoszenia[[#This Row],[Data zakończenia sprawy]]=0,TODAY()-D207,zgłoszenia[[#This Row],[Data zakończenia sprawy]]-zgłoszenia[[#This Row],[Data wpływu wniosku]]),"")</f>
        <v>32</v>
      </c>
      <c r="O207" s="65">
        <f>IF($F207=dane!$B$8,6743+3,(IF($F207=dane!$B$9,6743+4,(IF($F207=dane!$B$10,6743+5,6743)))))</f>
        <v>6743</v>
      </c>
    </row>
    <row r="208" spans="1:15" ht="60" x14ac:dyDescent="0.25">
      <c r="A208" s="62">
        <f>IF(zgłoszenia[[#This Row],[ID]]&gt;0,A207+1,"--")</f>
        <v>205</v>
      </c>
      <c r="B208" s="14" t="s">
        <v>36</v>
      </c>
      <c r="C208" s="70">
        <v>4555</v>
      </c>
      <c r="D208" s="12">
        <v>42797</v>
      </c>
      <c r="E208" s="31" t="s">
        <v>460</v>
      </c>
      <c r="F208" s="13" t="s">
        <v>28</v>
      </c>
      <c r="G208" s="13" t="s">
        <v>29</v>
      </c>
      <c r="H208" s="13" t="s">
        <v>87</v>
      </c>
      <c r="I208" s="36" t="s">
        <v>461</v>
      </c>
      <c r="J208" s="13">
        <v>171</v>
      </c>
      <c r="K2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BOŚ.6743.171.2017.KŻ</v>
      </c>
      <c r="L208" s="12">
        <v>42815</v>
      </c>
      <c r="M208" s="13" t="s">
        <v>19</v>
      </c>
      <c r="N208" s="11">
        <f ca="1">IF(zgłoszenia[[#This Row],[ID]]&gt;0,IF(zgłoszenia[[#This Row],[Data zakończenia sprawy]]=0,TODAY()-D208,zgłoszenia[[#This Row],[Data zakończenia sprawy]]-zgłoszenia[[#This Row],[Data wpływu wniosku]]),"")</f>
        <v>18</v>
      </c>
      <c r="O208" s="65">
        <f>IF($F208=dane!$B$8,6743+3,(IF($F208=dane!$B$9,6743+4,(IF($F208=dane!$B$10,6743+5,6743)))))</f>
        <v>6743</v>
      </c>
    </row>
    <row r="209" spans="1:17" ht="45" x14ac:dyDescent="0.25">
      <c r="A209" s="62">
        <f>IF(zgłoszenia[[#This Row],[ID]]&gt;0,A208+1,"--")</f>
        <v>206</v>
      </c>
      <c r="B209" s="14" t="s">
        <v>37</v>
      </c>
      <c r="C209" s="70">
        <v>4532</v>
      </c>
      <c r="D209" s="12">
        <v>42797</v>
      </c>
      <c r="E209" s="31" t="s">
        <v>462</v>
      </c>
      <c r="F209" s="13" t="s">
        <v>57</v>
      </c>
      <c r="G209" s="13" t="s">
        <v>29</v>
      </c>
      <c r="H209" s="13" t="s">
        <v>309</v>
      </c>
      <c r="I209" s="36" t="s">
        <v>463</v>
      </c>
      <c r="J209" s="13">
        <v>14</v>
      </c>
      <c r="K2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BOŚ.6748.14.2017.AŁ</v>
      </c>
      <c r="L209" s="12">
        <v>42818</v>
      </c>
      <c r="M209" s="13" t="s">
        <v>19</v>
      </c>
      <c r="N209" s="11">
        <f ca="1">IF(zgłoszenia[[#This Row],[ID]]&gt;0,IF(zgłoszenia[[#This Row],[Data zakończenia sprawy]]=0,TODAY()-D209,zgłoszenia[[#This Row],[Data zakończenia sprawy]]-zgłoszenia[[#This Row],[Data wpływu wniosku]]),"")</f>
        <v>21</v>
      </c>
      <c r="O209" s="69">
        <f>IF($F209=dane!$B$8,6743+3,(IF($F209=dane!$B$9,6743+4,(IF($F209=dane!$B$10,6743+5,6743)))))</f>
        <v>6748</v>
      </c>
      <c r="P209" s="74"/>
      <c r="Q209" s="74"/>
    </row>
    <row r="210" spans="1:17" ht="45" x14ac:dyDescent="0.25">
      <c r="A210" s="62">
        <f>IF(zgłoszenia[[#This Row],[ID]]&gt;0,A209+1,"--")</f>
        <v>207</v>
      </c>
      <c r="B210" s="14" t="s">
        <v>11</v>
      </c>
      <c r="C210" s="70">
        <v>4499</v>
      </c>
      <c r="D210" s="12">
        <v>42797</v>
      </c>
      <c r="E210" s="31" t="s">
        <v>464</v>
      </c>
      <c r="F210" s="13" t="s">
        <v>17</v>
      </c>
      <c r="G210" s="13" t="s">
        <v>24</v>
      </c>
      <c r="H210" s="13" t="s">
        <v>465</v>
      </c>
      <c r="I210" s="36" t="s">
        <v>466</v>
      </c>
      <c r="J210" s="13">
        <v>173</v>
      </c>
      <c r="K2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BOŚ.6743.173.2017.AA</v>
      </c>
      <c r="L210" s="12">
        <v>42809</v>
      </c>
      <c r="M210" s="13" t="s">
        <v>19</v>
      </c>
      <c r="N210" s="11">
        <f ca="1">IF(zgłoszenia[[#This Row],[ID]]&gt;0,IF(zgłoszenia[[#This Row],[Data zakończenia sprawy]]=0,TODAY()-D210,zgłoszenia[[#This Row],[Data zakończenia sprawy]]-zgłoszenia[[#This Row],[Data wpływu wniosku]]),"")</f>
        <v>12</v>
      </c>
      <c r="O210" s="65">
        <f>IF($F210=dane!$B$8,6743+3,(IF($F210=dane!$B$9,6743+4,(IF($F210=dane!$B$10,6743+5,6743)))))</f>
        <v>6743</v>
      </c>
    </row>
    <row r="211" spans="1:17" ht="45" x14ac:dyDescent="0.25">
      <c r="A211" s="62">
        <f>IF(zgłoszenia[[#This Row],[ID]]&gt;0,A210+1,"--")</f>
        <v>208</v>
      </c>
      <c r="B211" s="14" t="s">
        <v>39</v>
      </c>
      <c r="C211" s="70">
        <v>4573</v>
      </c>
      <c r="D211" s="12">
        <v>42797</v>
      </c>
      <c r="E211" s="31" t="s">
        <v>114</v>
      </c>
      <c r="F211" s="13" t="s">
        <v>23</v>
      </c>
      <c r="G211" s="13" t="s">
        <v>32</v>
      </c>
      <c r="H211" s="13" t="s">
        <v>128</v>
      </c>
      <c r="I211" s="36" t="s">
        <v>467</v>
      </c>
      <c r="J211" s="13">
        <v>176</v>
      </c>
      <c r="K2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BOŚ.6743.176.2017.MS</v>
      </c>
      <c r="L211" s="12">
        <v>42816</v>
      </c>
      <c r="M211" s="13" t="s">
        <v>19</v>
      </c>
      <c r="N211" s="11">
        <f ca="1">IF(zgłoszenia[[#This Row],[ID]]&gt;0,IF(zgłoszenia[[#This Row],[Data zakończenia sprawy]]=0,TODAY()-D211,zgłoszenia[[#This Row],[Data zakończenia sprawy]]-zgłoszenia[[#This Row],[Data wpływu wniosku]]),"")</f>
        <v>19</v>
      </c>
      <c r="O211" s="65">
        <f>IF($F211=dane!$B$8,6743+3,(IF($F211=dane!$B$9,6743+4,(IF($F211=dane!$B$10,6743+5,6743)))))</f>
        <v>6743</v>
      </c>
    </row>
    <row r="212" spans="1:17" ht="45" x14ac:dyDescent="0.25">
      <c r="A212" s="62">
        <f>IF(zgłoszenia[[#This Row],[ID]]&gt;0,A211+1,"--")</f>
        <v>209</v>
      </c>
      <c r="B212" s="14" t="s">
        <v>36</v>
      </c>
      <c r="C212" s="70">
        <v>4597</v>
      </c>
      <c r="D212" s="12">
        <v>42797</v>
      </c>
      <c r="E212" s="31" t="s">
        <v>468</v>
      </c>
      <c r="F212" s="13" t="s">
        <v>17</v>
      </c>
      <c r="G212" s="13" t="s">
        <v>29</v>
      </c>
      <c r="H212" s="13" t="s">
        <v>99</v>
      </c>
      <c r="I212" s="36" t="s">
        <v>143</v>
      </c>
      <c r="J212" s="13">
        <v>172</v>
      </c>
      <c r="K2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BOŚ.6743.172.2017.KŻ</v>
      </c>
      <c r="L212" s="12">
        <v>42825</v>
      </c>
      <c r="M212" s="13" t="s">
        <v>19</v>
      </c>
      <c r="N212" s="11">
        <f ca="1">IF(zgłoszenia[[#This Row],[ID]]&gt;0,IF(zgłoszenia[[#This Row],[Data zakończenia sprawy]]=0,TODAY()-D212,zgłoszenia[[#This Row],[Data zakończenia sprawy]]-zgłoszenia[[#This Row],[Data wpływu wniosku]]),"")</f>
        <v>28</v>
      </c>
      <c r="O212" s="65">
        <f>IF($F212=dane!$B$8,6743+3,(IF($F212=dane!$B$9,6743+4,(IF($F212=dane!$B$10,6743+5,6743)))))</f>
        <v>6743</v>
      </c>
    </row>
    <row r="213" spans="1:17" ht="45" x14ac:dyDescent="0.25">
      <c r="A213" s="62">
        <f>IF(zgłoszenia[[#This Row],[ID]]&gt;0,A212+1,"--")</f>
        <v>210</v>
      </c>
      <c r="B213" s="14" t="s">
        <v>37</v>
      </c>
      <c r="C213" s="70">
        <v>4592</v>
      </c>
      <c r="D213" s="12">
        <v>42797</v>
      </c>
      <c r="E213" s="31" t="s">
        <v>384</v>
      </c>
      <c r="F213" s="13" t="s">
        <v>58</v>
      </c>
      <c r="G213" s="13" t="s">
        <v>29</v>
      </c>
      <c r="H213" s="13" t="s">
        <v>99</v>
      </c>
      <c r="I213" s="36" t="s">
        <v>469</v>
      </c>
      <c r="J213" s="13">
        <v>20</v>
      </c>
      <c r="K2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BOŚ.6746.20.2017.AŁ</v>
      </c>
      <c r="L213" s="12">
        <v>42818</v>
      </c>
      <c r="M213" s="13" t="s">
        <v>19</v>
      </c>
      <c r="N213" s="11">
        <f ca="1">IF(zgłoszenia[[#This Row],[ID]]&gt;0,IF(zgłoszenia[[#This Row],[Data zakończenia sprawy]]=0,TODAY()-D213,zgłoszenia[[#This Row],[Data zakończenia sprawy]]-zgłoszenia[[#This Row],[Data wpływu wniosku]]),"")</f>
        <v>21</v>
      </c>
      <c r="O213" s="65">
        <f>IF($F213=dane!$B$8,6743+3,(IF($F213=dane!$B$9,6743+4,(IF($F213=dane!$B$10,6743+5,6743)))))</f>
        <v>6746</v>
      </c>
    </row>
    <row r="214" spans="1:17" ht="30" x14ac:dyDescent="0.25">
      <c r="A214" s="62">
        <f>IF(zgłoszenia[[#This Row],[ID]]&gt;0,A213+1,"--")</f>
        <v>211</v>
      </c>
      <c r="B214" s="14" t="s">
        <v>38</v>
      </c>
      <c r="C214" s="70">
        <v>4670</v>
      </c>
      <c r="D214" s="12">
        <v>42800</v>
      </c>
      <c r="E214" s="31" t="s">
        <v>470</v>
      </c>
      <c r="F214" s="13" t="s">
        <v>17</v>
      </c>
      <c r="G214" s="13" t="s">
        <v>18</v>
      </c>
      <c r="H214" s="13" t="s">
        <v>471</v>
      </c>
      <c r="I214" s="36" t="s">
        <v>472</v>
      </c>
      <c r="J214" s="13">
        <v>179</v>
      </c>
      <c r="K2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BOŚ.6743.179.2017.IN</v>
      </c>
      <c r="L214" s="12">
        <v>42823</v>
      </c>
      <c r="M214" s="94" t="s">
        <v>1207</v>
      </c>
      <c r="N214" s="11">
        <f ca="1">IF(zgłoszenia[[#This Row],[ID]]&gt;0,IF(zgłoszenia[[#This Row],[Data zakończenia sprawy]]=0,TODAY()-D214,zgłoszenia[[#This Row],[Data zakończenia sprawy]]-zgłoszenia[[#This Row],[Data wpływu wniosku]]),"")</f>
        <v>23</v>
      </c>
      <c r="O214" s="65">
        <f>IF($F214=dane!$B$8,6743+3,(IF($F214=dane!$B$9,6743+4,(IF($F214=dane!$B$10,6743+5,6743)))))</f>
        <v>6743</v>
      </c>
    </row>
    <row r="215" spans="1:17" ht="45" x14ac:dyDescent="0.25">
      <c r="A215" s="62">
        <f>IF(zgłoszenia[[#This Row],[ID]]&gt;0,A214+1,"--")</f>
        <v>212</v>
      </c>
      <c r="B215" s="14" t="s">
        <v>11</v>
      </c>
      <c r="C215" s="70">
        <v>4704</v>
      </c>
      <c r="D215" s="12">
        <v>42800</v>
      </c>
      <c r="E215" s="31" t="s">
        <v>69</v>
      </c>
      <c r="F215" s="13" t="s">
        <v>17</v>
      </c>
      <c r="G215" s="13" t="s">
        <v>30</v>
      </c>
      <c r="H215" s="13" t="s">
        <v>473</v>
      </c>
      <c r="I215" s="36" t="s">
        <v>474</v>
      </c>
      <c r="J215" s="13">
        <v>186</v>
      </c>
      <c r="K2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BOŚ.6743.186.2017.AA</v>
      </c>
      <c r="L215" s="12">
        <v>42809</v>
      </c>
      <c r="M215" s="13" t="s">
        <v>19</v>
      </c>
      <c r="N215" s="11">
        <f ca="1">IF(zgłoszenia[[#This Row],[ID]]&gt;0,IF(zgłoszenia[[#This Row],[Data zakończenia sprawy]]=0,TODAY()-D215,zgłoszenia[[#This Row],[Data zakończenia sprawy]]-zgłoszenia[[#This Row],[Data wpływu wniosku]]),"")</f>
        <v>9</v>
      </c>
      <c r="O215" s="65">
        <f>IF($F215=dane!$B$8,6743+3,(IF($F215=dane!$B$9,6743+4,(IF($F215=dane!$B$10,6743+5,6743)))))</f>
        <v>6743</v>
      </c>
    </row>
    <row r="216" spans="1:17" ht="45" x14ac:dyDescent="0.25">
      <c r="A216" s="62">
        <f>IF(zgłoszenia[[#This Row],[ID]]&gt;0,A215+1,"--")</f>
        <v>213</v>
      </c>
      <c r="B216" s="14" t="s">
        <v>36</v>
      </c>
      <c r="C216" s="70">
        <v>4701</v>
      </c>
      <c r="D216" s="12">
        <v>42800</v>
      </c>
      <c r="E216" s="31" t="s">
        <v>475</v>
      </c>
      <c r="F216" s="13" t="s">
        <v>17</v>
      </c>
      <c r="G216" s="13" t="s">
        <v>29</v>
      </c>
      <c r="H216" s="13" t="s">
        <v>29</v>
      </c>
      <c r="I216" s="36" t="s">
        <v>476</v>
      </c>
      <c r="J216" s="13">
        <v>178</v>
      </c>
      <c r="K2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BOŚ.6743.178.2017.KŻ</v>
      </c>
      <c r="L216" s="12">
        <v>42828</v>
      </c>
      <c r="M216" s="13" t="s">
        <v>19</v>
      </c>
      <c r="N216" s="11">
        <f ca="1">IF(zgłoszenia[[#This Row],[ID]]&gt;0,IF(zgłoszenia[[#This Row],[Data zakończenia sprawy]]=0,TODAY()-D216,zgłoszenia[[#This Row],[Data zakończenia sprawy]]-zgłoszenia[[#This Row],[Data wpływu wniosku]]),"")</f>
        <v>28</v>
      </c>
      <c r="O216" s="65">
        <f>IF($F216=dane!$B$8,6743+3,(IF($F216=dane!$B$9,6743+4,(IF($F216=dane!$B$10,6743+5,6743)))))</f>
        <v>6743</v>
      </c>
    </row>
    <row r="217" spans="1:17" ht="45" x14ac:dyDescent="0.25">
      <c r="A217" s="62">
        <f>IF(zgłoszenia[[#This Row],[ID]]&gt;0,A216+1,"--")</f>
        <v>214</v>
      </c>
      <c r="B217" s="14" t="s">
        <v>61</v>
      </c>
      <c r="C217" s="70">
        <v>4725</v>
      </c>
      <c r="D217" s="12">
        <v>42800</v>
      </c>
      <c r="E217" s="31" t="s">
        <v>280</v>
      </c>
      <c r="F217" s="13" t="s">
        <v>20</v>
      </c>
      <c r="G217" s="13" t="s">
        <v>29</v>
      </c>
      <c r="H217" s="13" t="s">
        <v>29</v>
      </c>
      <c r="I217" s="36" t="s">
        <v>477</v>
      </c>
      <c r="J217" s="13">
        <v>177</v>
      </c>
      <c r="K2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BOŚ.6743.177.2017.WK</v>
      </c>
      <c r="L217" s="12">
        <v>42815</v>
      </c>
      <c r="M217" s="13" t="s">
        <v>19</v>
      </c>
      <c r="N217" s="11">
        <f ca="1">IF(zgłoszenia[[#This Row],[ID]]&gt;0,IF(zgłoszenia[[#This Row],[Data zakończenia sprawy]]=0,TODAY()-D217,zgłoszenia[[#This Row],[Data zakończenia sprawy]]-zgłoszenia[[#This Row],[Data wpływu wniosku]]),"")</f>
        <v>15</v>
      </c>
      <c r="O217" s="65">
        <f>IF($F217=dane!$B$8,6743+3,(IF($F217=dane!$B$9,6743+4,(IF($F217=dane!$B$10,6743+5,6743)))))</f>
        <v>6743</v>
      </c>
    </row>
    <row r="218" spans="1:17" ht="45" x14ac:dyDescent="0.25">
      <c r="A218" s="62">
        <f>IF(zgłoszenia[[#This Row],[ID]]&gt;0,A217+1,"--")</f>
        <v>215</v>
      </c>
      <c r="B218" s="14" t="s">
        <v>39</v>
      </c>
      <c r="C218" s="70">
        <v>4713</v>
      </c>
      <c r="D218" s="12">
        <v>42800</v>
      </c>
      <c r="E218" s="31" t="s">
        <v>261</v>
      </c>
      <c r="F218" s="13" t="s">
        <v>25</v>
      </c>
      <c r="G218" s="13" t="s">
        <v>32</v>
      </c>
      <c r="H218" s="13" t="s">
        <v>417</v>
      </c>
      <c r="I218" s="36" t="s">
        <v>478</v>
      </c>
      <c r="J218" s="13">
        <v>182</v>
      </c>
      <c r="K2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BOŚ.6743.182.2017.MS</v>
      </c>
      <c r="L218" s="12">
        <v>42817</v>
      </c>
      <c r="M218" s="13" t="s">
        <v>19</v>
      </c>
      <c r="N218" s="11">
        <f ca="1">IF(zgłoszenia[[#This Row],[ID]]&gt;0,IF(zgłoszenia[[#This Row],[Data zakończenia sprawy]]=0,TODAY()-D218,zgłoszenia[[#This Row],[Data zakończenia sprawy]]-zgłoszenia[[#This Row],[Data wpływu wniosku]]),"")</f>
        <v>17</v>
      </c>
      <c r="O218" s="65">
        <f>IF($F218=dane!$B$8,6743+3,(IF($F218=dane!$B$9,6743+4,(IF($F218=dane!$B$10,6743+5,6743)))))</f>
        <v>6743</v>
      </c>
    </row>
    <row r="219" spans="1:17" ht="45" x14ac:dyDescent="0.25">
      <c r="A219" s="62">
        <f>IF(zgłoszenia[[#This Row],[ID]]&gt;0,A218+1,"--")</f>
        <v>216</v>
      </c>
      <c r="B219" s="14" t="s">
        <v>60</v>
      </c>
      <c r="C219" s="70">
        <v>4751</v>
      </c>
      <c r="D219" s="12">
        <v>42800</v>
      </c>
      <c r="E219" s="31" t="s">
        <v>479</v>
      </c>
      <c r="F219" s="13" t="s">
        <v>17</v>
      </c>
      <c r="G219" s="13" t="s">
        <v>33</v>
      </c>
      <c r="H219" s="13" t="s">
        <v>33</v>
      </c>
      <c r="I219" s="36" t="s">
        <v>480</v>
      </c>
      <c r="J219" s="13">
        <v>181</v>
      </c>
      <c r="K2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BOŚ.6743.181.2017.EJ</v>
      </c>
      <c r="L219" s="12">
        <v>42814</v>
      </c>
      <c r="M219" s="13" t="s">
        <v>19</v>
      </c>
      <c r="N219" s="11">
        <f ca="1">IF(zgłoszenia[[#This Row],[ID]]&gt;0,IF(zgłoszenia[[#This Row],[Data zakończenia sprawy]]=0,TODAY()-D219,zgłoszenia[[#This Row],[Data zakończenia sprawy]]-zgłoszenia[[#This Row],[Data wpływu wniosku]]),"")</f>
        <v>14</v>
      </c>
      <c r="O219" s="65">
        <f>IF($F219=dane!$B$8,6743+3,(IF($F219=dane!$B$9,6743+4,(IF($F219=dane!$B$10,6743+5,6743)))))</f>
        <v>6743</v>
      </c>
    </row>
    <row r="220" spans="1:17" ht="45" x14ac:dyDescent="0.25">
      <c r="A220" s="62">
        <f>IF(zgłoszenia[[#This Row],[ID]]&gt;0,A219+1,"--")</f>
        <v>217</v>
      </c>
      <c r="B220" s="14" t="s">
        <v>60</v>
      </c>
      <c r="C220" s="70">
        <v>4754</v>
      </c>
      <c r="D220" s="12">
        <v>42800</v>
      </c>
      <c r="E220" s="31" t="s">
        <v>149</v>
      </c>
      <c r="F220" s="13" t="s">
        <v>58</v>
      </c>
      <c r="G220" s="13" t="s">
        <v>33</v>
      </c>
      <c r="H220" s="13" t="s">
        <v>33</v>
      </c>
      <c r="I220" s="36" t="s">
        <v>481</v>
      </c>
      <c r="J220" s="13">
        <v>21</v>
      </c>
      <c r="K2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BOŚ.6746.21.2017.EJ</v>
      </c>
      <c r="L220" s="12">
        <v>42818</v>
      </c>
      <c r="M220" s="13" t="s">
        <v>19</v>
      </c>
      <c r="N220" s="11">
        <f ca="1">IF(zgłoszenia[[#This Row],[ID]]&gt;0,IF(zgłoszenia[[#This Row],[Data zakończenia sprawy]]=0,TODAY()-D220,zgłoszenia[[#This Row],[Data zakończenia sprawy]]-zgłoszenia[[#This Row],[Data wpływu wniosku]]),"")</f>
        <v>18</v>
      </c>
      <c r="O220" s="65">
        <f>IF($F220=dane!$B$8,6743+3,(IF($F220=dane!$B$9,6743+4,(IF($F220=dane!$B$10,6743+5,6743)))))</f>
        <v>6746</v>
      </c>
    </row>
    <row r="221" spans="1:17" ht="60" x14ac:dyDescent="0.25">
      <c r="A221" s="62">
        <f>IF(zgłoszenia[[#This Row],[ID]]&gt;0,A220+1,"--")</f>
        <v>218</v>
      </c>
      <c r="B221" s="14" t="s">
        <v>38</v>
      </c>
      <c r="C221" s="70">
        <v>4582</v>
      </c>
      <c r="D221" s="12">
        <v>42797</v>
      </c>
      <c r="E221" s="31" t="s">
        <v>482</v>
      </c>
      <c r="F221" s="13" t="s">
        <v>23</v>
      </c>
      <c r="G221" s="13" t="s">
        <v>29</v>
      </c>
      <c r="H221" s="13" t="s">
        <v>483</v>
      </c>
      <c r="I221" s="36" t="s">
        <v>484</v>
      </c>
      <c r="J221" s="13">
        <v>199</v>
      </c>
      <c r="K2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BOŚ.6743.199.2017.IN</v>
      </c>
      <c r="L221" s="12">
        <v>42815</v>
      </c>
      <c r="M221" s="94" t="s">
        <v>1207</v>
      </c>
      <c r="N221" s="11">
        <f ca="1">IF(zgłoszenia[[#This Row],[ID]]&gt;0,IF(zgłoszenia[[#This Row],[Data zakończenia sprawy]]=0,TODAY()-D221,zgłoszenia[[#This Row],[Data zakończenia sprawy]]-zgłoszenia[[#This Row],[Data wpływu wniosku]]),"")</f>
        <v>18</v>
      </c>
      <c r="O221" s="65">
        <f>IF($F221=dane!$B$8,6743+3,(IF($F221=dane!$B$9,6743+4,(IF($F221=dane!$B$10,6743+5,6743)))))</f>
        <v>6743</v>
      </c>
    </row>
    <row r="222" spans="1:17" ht="60" x14ac:dyDescent="0.25">
      <c r="A222" s="62">
        <f>IF(zgłoszenia[[#This Row],[ID]]&gt;0,A221+1,"--")</f>
        <v>219</v>
      </c>
      <c r="B222" s="14" t="s">
        <v>38</v>
      </c>
      <c r="C222" s="70">
        <v>4583</v>
      </c>
      <c r="D222" s="12">
        <v>42797</v>
      </c>
      <c r="E222" s="31" t="s">
        <v>482</v>
      </c>
      <c r="F222" s="13" t="s">
        <v>23</v>
      </c>
      <c r="G222" s="13" t="s">
        <v>18</v>
      </c>
      <c r="H222" s="13" t="s">
        <v>485</v>
      </c>
      <c r="I222" s="36" t="s">
        <v>486</v>
      </c>
      <c r="J222" s="13">
        <v>188</v>
      </c>
      <c r="K2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BOŚ.6743.188.2017.IN</v>
      </c>
      <c r="L222" s="12">
        <v>42817</v>
      </c>
      <c r="M222" s="13" t="s">
        <v>19</v>
      </c>
      <c r="N222" s="11">
        <f ca="1">IF(zgłoszenia[[#This Row],[ID]]&gt;0,IF(zgłoszenia[[#This Row],[Data zakończenia sprawy]]=0,TODAY()-D222,zgłoszenia[[#This Row],[Data zakończenia sprawy]]-zgłoszenia[[#This Row],[Data wpływu wniosku]]),"")</f>
        <v>20</v>
      </c>
      <c r="O222" s="65">
        <f>IF($F222=dane!$B$8,6743+3,(IF($F222=dane!$B$9,6743+4,(IF($F222=dane!$B$10,6743+5,6743)))))</f>
        <v>6743</v>
      </c>
    </row>
    <row r="223" spans="1:17" ht="60" x14ac:dyDescent="0.25">
      <c r="A223" s="62">
        <f>IF(zgłoszenia[[#This Row],[ID]]&gt;0,A222+1,"--")</f>
        <v>220</v>
      </c>
      <c r="B223" s="14" t="s">
        <v>38</v>
      </c>
      <c r="C223" s="70">
        <v>4584</v>
      </c>
      <c r="D223" s="12">
        <v>42797</v>
      </c>
      <c r="E223" s="31" t="s">
        <v>482</v>
      </c>
      <c r="F223" s="13" t="s">
        <v>23</v>
      </c>
      <c r="G223" s="13" t="s">
        <v>33</v>
      </c>
      <c r="H223" s="13" t="s">
        <v>145</v>
      </c>
      <c r="I223" s="36" t="s">
        <v>487</v>
      </c>
      <c r="J223" s="13">
        <v>198</v>
      </c>
      <c r="K2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BOŚ.6743.198.2017.IN</v>
      </c>
      <c r="L223" s="12">
        <v>42815</v>
      </c>
      <c r="M223" s="13" t="s">
        <v>1207</v>
      </c>
      <c r="N223" s="11">
        <f ca="1">IF(zgłoszenia[[#This Row],[ID]]&gt;0,IF(zgłoszenia[[#This Row],[Data zakończenia sprawy]]=0,TODAY()-D223,zgłoszenia[[#This Row],[Data zakończenia sprawy]]-zgłoszenia[[#This Row],[Data wpływu wniosku]]),"")</f>
        <v>18</v>
      </c>
      <c r="O223" s="65">
        <f>IF($F223=dane!$B$8,6743+3,(IF($F223=dane!$B$9,6743+4,(IF($F223=dane!$B$10,6743+5,6743)))))</f>
        <v>6743</v>
      </c>
    </row>
    <row r="224" spans="1:17" ht="60" x14ac:dyDescent="0.25">
      <c r="A224" s="62">
        <f>IF(zgłoszenia[[#This Row],[ID]]&gt;0,A223+1,"--")</f>
        <v>221</v>
      </c>
      <c r="B224" s="14" t="s">
        <v>38</v>
      </c>
      <c r="C224" s="70">
        <v>4585</v>
      </c>
      <c r="D224" s="12">
        <v>42797</v>
      </c>
      <c r="E224" s="31" t="s">
        <v>482</v>
      </c>
      <c r="F224" s="13" t="s">
        <v>23</v>
      </c>
      <c r="G224" s="13" t="s">
        <v>26</v>
      </c>
      <c r="H224" s="13" t="s">
        <v>107</v>
      </c>
      <c r="I224" s="36" t="s">
        <v>488</v>
      </c>
      <c r="J224" s="13">
        <v>197</v>
      </c>
      <c r="K2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BOŚ.6743.197.2017.IN</v>
      </c>
      <c r="L224" s="12">
        <v>42815</v>
      </c>
      <c r="M224" s="94" t="s">
        <v>1207</v>
      </c>
      <c r="N224" s="11">
        <f ca="1">IF(zgłoszenia[[#This Row],[ID]]&gt;0,IF(zgłoszenia[[#This Row],[Data zakończenia sprawy]]=0,TODAY()-D224,zgłoszenia[[#This Row],[Data zakończenia sprawy]]-zgłoszenia[[#This Row],[Data wpływu wniosku]]),"")</f>
        <v>18</v>
      </c>
      <c r="O224" s="65">
        <f>IF($F224=dane!$B$8,6743+3,(IF($F224=dane!$B$9,6743+4,(IF($F224=dane!$B$10,6743+5,6743)))))</f>
        <v>6743</v>
      </c>
    </row>
    <row r="225" spans="1:16" ht="60" x14ac:dyDescent="0.25">
      <c r="A225" s="62">
        <f>IF(zgłoszenia[[#This Row],[ID]]&gt;0,A224+1,"--")</f>
        <v>222</v>
      </c>
      <c r="B225" s="14" t="s">
        <v>38</v>
      </c>
      <c r="C225" s="70">
        <v>4586</v>
      </c>
      <c r="D225" s="12">
        <v>42797</v>
      </c>
      <c r="E225" s="31" t="s">
        <v>482</v>
      </c>
      <c r="F225" s="13" t="s">
        <v>23</v>
      </c>
      <c r="G225" s="13" t="s">
        <v>24</v>
      </c>
      <c r="H225" s="13" t="s">
        <v>489</v>
      </c>
      <c r="I225" s="36" t="s">
        <v>490</v>
      </c>
      <c r="J225" s="13">
        <v>196</v>
      </c>
      <c r="K2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BOŚ.6743.196.2017.IN</v>
      </c>
      <c r="L225" s="12">
        <v>42815</v>
      </c>
      <c r="M225" s="94" t="s">
        <v>1207</v>
      </c>
      <c r="N225" s="11">
        <f ca="1">IF(zgłoszenia[[#This Row],[ID]]&gt;0,IF(zgłoszenia[[#This Row],[Data zakończenia sprawy]]=0,TODAY()-D225,zgłoszenia[[#This Row],[Data zakończenia sprawy]]-zgłoszenia[[#This Row],[Data wpływu wniosku]]),"")</f>
        <v>18</v>
      </c>
      <c r="O225" s="65">
        <f>IF($F225=dane!$B$8,6743+3,(IF($F225=dane!$B$9,6743+4,(IF($F225=dane!$B$10,6743+5,6743)))))</f>
        <v>6743</v>
      </c>
    </row>
    <row r="226" spans="1:16" ht="45" x14ac:dyDescent="0.25">
      <c r="A226" s="62">
        <v>223</v>
      </c>
      <c r="B226" s="14" t="s">
        <v>39</v>
      </c>
      <c r="C226" s="70">
        <v>4737</v>
      </c>
      <c r="D226" s="12">
        <v>42800</v>
      </c>
      <c r="E226" s="31" t="s">
        <v>180</v>
      </c>
      <c r="F226" s="13" t="s">
        <v>17</v>
      </c>
      <c r="G226" s="13" t="s">
        <v>29</v>
      </c>
      <c r="H226" s="13" t="s">
        <v>29</v>
      </c>
      <c r="I226" s="36" t="s">
        <v>491</v>
      </c>
      <c r="J226" s="13">
        <v>195</v>
      </c>
      <c r="K2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BOŚ.6743.195.2017.MS</v>
      </c>
      <c r="L226" s="12">
        <v>42818</v>
      </c>
      <c r="M226" s="13" t="s">
        <v>19</v>
      </c>
      <c r="N226" s="11">
        <f ca="1">IF(zgłoszenia[[#This Row],[ID]]&gt;0,IF(zgłoszenia[[#This Row],[Data zakończenia sprawy]]=0,TODAY()-D226,zgłoszenia[[#This Row],[Data zakończenia sprawy]]-zgłoszenia[[#This Row],[Data wpływu wniosku]]),"")</f>
        <v>18</v>
      </c>
      <c r="O226" s="65">
        <f>IF($F226=dane!$B$8,6743+3,(IF($F226=dane!$B$9,6743+4,(IF($F226=dane!$B$10,6743+5,6743)))))</f>
        <v>6743</v>
      </c>
    </row>
    <row r="227" spans="1:16" ht="45" x14ac:dyDescent="0.25">
      <c r="A227" s="62">
        <f>IF(zgłoszenia[[#This Row],[ID]]&gt;0,A226+1,"--")</f>
        <v>224</v>
      </c>
      <c r="B227" s="14" t="s">
        <v>61</v>
      </c>
      <c r="C227" s="70">
        <v>4808</v>
      </c>
      <c r="D227" s="12">
        <v>42801</v>
      </c>
      <c r="E227" s="31" t="s">
        <v>280</v>
      </c>
      <c r="F227" s="13" t="s">
        <v>20</v>
      </c>
      <c r="G227" s="13" t="s">
        <v>29</v>
      </c>
      <c r="H227" s="13" t="s">
        <v>29</v>
      </c>
      <c r="I227" s="36" t="s">
        <v>492</v>
      </c>
      <c r="J227" s="13">
        <v>183</v>
      </c>
      <c r="K2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BOŚ.6743.183.2017.WK</v>
      </c>
      <c r="L227" s="12">
        <v>42815</v>
      </c>
      <c r="M227" s="13" t="s">
        <v>19</v>
      </c>
      <c r="N227" s="11">
        <f ca="1">IF(zgłoszenia[[#This Row],[ID]]&gt;0,IF(zgłoszenia[[#This Row],[Data zakończenia sprawy]]=0,TODAY()-D227,zgłoszenia[[#This Row],[Data zakończenia sprawy]]-zgłoszenia[[#This Row],[Data wpływu wniosku]]),"")</f>
        <v>14</v>
      </c>
      <c r="O227" s="65">
        <f>IF($F227=dane!$B$8,6743+3,(IF($F227=dane!$B$9,6743+4,(IF($F227=dane!$B$10,6743+5,6743)))))</f>
        <v>6743</v>
      </c>
    </row>
    <row r="228" spans="1:16" ht="60" x14ac:dyDescent="0.25">
      <c r="A228" s="62">
        <f>IF(zgłoszenia[[#This Row],[ID]]&gt;0,A227+1,"--")</f>
        <v>225</v>
      </c>
      <c r="B228" s="14" t="s">
        <v>61</v>
      </c>
      <c r="C228" s="70">
        <v>4811</v>
      </c>
      <c r="D228" s="12">
        <v>42801</v>
      </c>
      <c r="E228" s="31" t="s">
        <v>493</v>
      </c>
      <c r="F228" s="13" t="s">
        <v>20</v>
      </c>
      <c r="G228" s="13" t="s">
        <v>29</v>
      </c>
      <c r="H228" s="13" t="s">
        <v>29</v>
      </c>
      <c r="I228" s="36" t="s">
        <v>494</v>
      </c>
      <c r="J228" s="13">
        <v>184</v>
      </c>
      <c r="K2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BOŚ.6743.184.2017.WK</v>
      </c>
      <c r="L228" s="12">
        <v>42810</v>
      </c>
      <c r="M228" s="13" t="s">
        <v>19</v>
      </c>
      <c r="N228" s="11">
        <f ca="1">IF(zgłoszenia[[#This Row],[ID]]&gt;0,IF(zgłoszenia[[#This Row],[Data zakończenia sprawy]]=0,TODAY()-D228,zgłoszenia[[#This Row],[Data zakończenia sprawy]]-zgłoszenia[[#This Row],[Data wpływu wniosku]]),"")</f>
        <v>9</v>
      </c>
      <c r="O228" s="65">
        <f>IF($F228=dane!$B$8,6743+3,(IF($F228=dane!$B$9,6743+4,(IF($F228=dane!$B$10,6743+5,6743)))))</f>
        <v>6743</v>
      </c>
    </row>
    <row r="229" spans="1:16" ht="45" x14ac:dyDescent="0.25">
      <c r="A229" s="62">
        <f>IF(zgłoszenia[[#This Row],[ID]]&gt;0,A228+1,"--")</f>
        <v>226</v>
      </c>
      <c r="B229" s="14" t="s">
        <v>11</v>
      </c>
      <c r="C229" s="70">
        <v>4820</v>
      </c>
      <c r="D229" s="12">
        <v>42801</v>
      </c>
      <c r="E229" s="31" t="s">
        <v>114</v>
      </c>
      <c r="F229" s="13" t="s">
        <v>23</v>
      </c>
      <c r="G229" s="13" t="s">
        <v>30</v>
      </c>
      <c r="H229" s="13" t="s">
        <v>368</v>
      </c>
      <c r="I229" s="36" t="s">
        <v>495</v>
      </c>
      <c r="J229" s="13">
        <v>187</v>
      </c>
      <c r="K2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BOŚ.6743.187.2017.AA</v>
      </c>
      <c r="L229" s="12">
        <v>42829</v>
      </c>
      <c r="M229" s="13" t="s">
        <v>19</v>
      </c>
      <c r="N229" s="11">
        <f ca="1">IF(zgłoszenia[[#This Row],[ID]]&gt;0,IF(zgłoszenia[[#This Row],[Data zakończenia sprawy]]=0,TODAY()-D229,zgłoszenia[[#This Row],[Data zakończenia sprawy]]-zgłoszenia[[#This Row],[Data wpływu wniosku]]),"")</f>
        <v>28</v>
      </c>
      <c r="O229" s="65">
        <f>IF($F229=dane!$B$8,6743+3,(IF($F229=dane!$B$9,6743+4,(IF($F229=dane!$B$10,6743+5,6743)))))</f>
        <v>6743</v>
      </c>
    </row>
    <row r="230" spans="1:16" ht="45" x14ac:dyDescent="0.25">
      <c r="A230" s="62">
        <f>IF(zgłoszenia[[#This Row],[ID]]&gt;0,A229+1,"--")</f>
        <v>227</v>
      </c>
      <c r="B230" s="14" t="s">
        <v>61</v>
      </c>
      <c r="C230" s="70">
        <v>4881</v>
      </c>
      <c r="D230" s="12">
        <v>42801</v>
      </c>
      <c r="E230" s="31" t="s">
        <v>139</v>
      </c>
      <c r="F230" s="13" t="s">
        <v>17</v>
      </c>
      <c r="G230" s="13" t="s">
        <v>29</v>
      </c>
      <c r="H230" s="13" t="s">
        <v>87</v>
      </c>
      <c r="I230" s="36" t="s">
        <v>496</v>
      </c>
      <c r="J230" s="13">
        <v>185</v>
      </c>
      <c r="K2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BOŚ.6743.185.2017.WK</v>
      </c>
      <c r="L230" s="12">
        <v>42809</v>
      </c>
      <c r="M230" s="13" t="s">
        <v>19</v>
      </c>
      <c r="N230" s="11">
        <f ca="1">IF(zgłoszenia[[#This Row],[ID]]&gt;0,IF(zgłoszenia[[#This Row],[Data zakończenia sprawy]]=0,TODAY()-D230,zgłoszenia[[#This Row],[Data zakończenia sprawy]]-zgłoszenia[[#This Row],[Data wpływu wniosku]]),"")</f>
        <v>8</v>
      </c>
      <c r="O230" s="65">
        <f>IF($F230=dane!$B$8,6743+3,(IF($F230=dane!$B$9,6743+4,(IF($F230=dane!$B$10,6743+5,6743)))))</f>
        <v>6743</v>
      </c>
    </row>
    <row r="231" spans="1:16" ht="45" x14ac:dyDescent="0.25">
      <c r="A231" s="62">
        <f>IF(zgłoszenia[[#This Row],[ID]]&gt;0,A230+1,"--")</f>
        <v>228</v>
      </c>
      <c r="B231" s="14" t="s">
        <v>36</v>
      </c>
      <c r="C231" s="70">
        <v>4867</v>
      </c>
      <c r="D231" s="12">
        <v>42801</v>
      </c>
      <c r="E231" s="31" t="s">
        <v>114</v>
      </c>
      <c r="F231" s="13" t="s">
        <v>23</v>
      </c>
      <c r="G231" s="13" t="s">
        <v>29</v>
      </c>
      <c r="H231" s="13" t="s">
        <v>29</v>
      </c>
      <c r="I231" s="36" t="s">
        <v>257</v>
      </c>
      <c r="J231" s="13">
        <v>204</v>
      </c>
      <c r="K2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BOŚ.6743.204.2017.KŻ</v>
      </c>
      <c r="L231" s="12">
        <v>42825</v>
      </c>
      <c r="M231" s="13" t="s">
        <v>19</v>
      </c>
      <c r="N231" s="11">
        <f ca="1">IF(zgłoszenia[[#This Row],[ID]]&gt;0,IF(zgłoszenia[[#This Row],[Data zakończenia sprawy]]=0,TODAY()-D231,zgłoszenia[[#This Row],[Data zakończenia sprawy]]-zgłoszenia[[#This Row],[Data wpływu wniosku]]),"")</f>
        <v>24</v>
      </c>
      <c r="O231" s="65">
        <f>IF($F231=dane!$B$8,6743+3,(IF($F231=dane!$B$9,6743+4,(IF($F231=dane!$B$10,6743+5,6743)))))</f>
        <v>6743</v>
      </c>
    </row>
    <row r="232" spans="1:16" ht="75" x14ac:dyDescent="0.25">
      <c r="A232" s="62">
        <f>IF(zgłoszenia[[#This Row],[ID]]&gt;0,A231+1,"--")</f>
        <v>229</v>
      </c>
      <c r="B232" s="14" t="s">
        <v>40</v>
      </c>
      <c r="C232" s="70">
        <v>4866</v>
      </c>
      <c r="D232" s="12">
        <v>42801</v>
      </c>
      <c r="E232" s="31" t="s">
        <v>497</v>
      </c>
      <c r="F232" s="13" t="s">
        <v>57</v>
      </c>
      <c r="G232" s="13" t="s">
        <v>21</v>
      </c>
      <c r="H232" s="13" t="s">
        <v>230</v>
      </c>
      <c r="I232" s="36" t="s">
        <v>498</v>
      </c>
      <c r="J232" s="13">
        <v>290</v>
      </c>
      <c r="K2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BOŚ.6748.290.2017.ŁD</v>
      </c>
      <c r="L232" s="12">
        <v>42816</v>
      </c>
      <c r="M232" s="13" t="s">
        <v>19</v>
      </c>
      <c r="N232" s="11">
        <f ca="1">IF(zgłoszenia[[#This Row],[ID]]&gt;0,IF(zgłoszenia[[#This Row],[Data zakończenia sprawy]]=0,TODAY()-D232,zgłoszenia[[#This Row],[Data zakończenia sprawy]]-zgłoszenia[[#This Row],[Data wpływu wniosku]]),"")</f>
        <v>15</v>
      </c>
      <c r="O232" s="69">
        <f>IF($F232=dane!$B$8,6743+3,(IF($F232=dane!$B$9,6743+4,(IF($F232=dane!$B$10,6743+5,6743)))))</f>
        <v>6748</v>
      </c>
      <c r="P232" s="74"/>
    </row>
    <row r="233" spans="1:16" ht="45" x14ac:dyDescent="0.25">
      <c r="A233" s="62">
        <f>IF(zgłoszenia[[#This Row],[ID]]&gt;0,A232+1,"--")</f>
        <v>230</v>
      </c>
      <c r="B233" s="14" t="s">
        <v>59</v>
      </c>
      <c r="C233" s="70">
        <v>4865</v>
      </c>
      <c r="D233" s="12">
        <v>42801</v>
      </c>
      <c r="E233" s="31" t="s">
        <v>421</v>
      </c>
      <c r="F233" s="13" t="s">
        <v>20</v>
      </c>
      <c r="G233" s="13" t="s">
        <v>29</v>
      </c>
      <c r="H233" s="13" t="s">
        <v>29</v>
      </c>
      <c r="I233" s="36" t="s">
        <v>499</v>
      </c>
      <c r="J233" s="13">
        <v>217</v>
      </c>
      <c r="K2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BOŚ.6743.217.2017.SR</v>
      </c>
      <c r="L233" s="12">
        <v>42810</v>
      </c>
      <c r="M233" s="13" t="s">
        <v>19</v>
      </c>
      <c r="N233" s="11">
        <f ca="1">IF(zgłoszenia[[#This Row],[ID]]&gt;0,IF(zgłoszenia[[#This Row],[Data zakończenia sprawy]]=0,TODAY()-D233,zgłoszenia[[#This Row],[Data zakończenia sprawy]]-zgłoszenia[[#This Row],[Data wpływu wniosku]]),"")</f>
        <v>9</v>
      </c>
      <c r="O233" s="65">
        <f>IF($F233=dane!$B$8,6743+3,(IF($F233=dane!$B$9,6743+4,(IF($F233=dane!$B$10,6743+5,6743)))))</f>
        <v>6743</v>
      </c>
    </row>
    <row r="234" spans="1:16" ht="45" x14ac:dyDescent="0.25">
      <c r="A234" s="62">
        <f>IF(zgłoszenia[[#This Row],[ID]]&gt;0,A233+1,"--")</f>
        <v>231</v>
      </c>
      <c r="B234" s="14" t="s">
        <v>39</v>
      </c>
      <c r="C234" s="70">
        <v>4903</v>
      </c>
      <c r="D234" s="12">
        <v>42802</v>
      </c>
      <c r="E234" s="31" t="s">
        <v>149</v>
      </c>
      <c r="F234" s="13" t="s">
        <v>58</v>
      </c>
      <c r="G234" s="13" t="s">
        <v>32</v>
      </c>
      <c r="H234" s="13" t="s">
        <v>214</v>
      </c>
      <c r="I234" s="36" t="s">
        <v>500</v>
      </c>
      <c r="J234" s="13">
        <v>22</v>
      </c>
      <c r="K2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BOŚ.6746.22.2017.MS</v>
      </c>
      <c r="L234" s="12">
        <v>42822</v>
      </c>
      <c r="M234" s="13" t="s">
        <v>19</v>
      </c>
      <c r="N234" s="11">
        <f ca="1">IF(zgłoszenia[[#This Row],[ID]]&gt;0,IF(zgłoszenia[[#This Row],[Data zakończenia sprawy]]=0,TODAY()-D234,zgłoszenia[[#This Row],[Data zakończenia sprawy]]-zgłoszenia[[#This Row],[Data wpływu wniosku]]),"")</f>
        <v>20</v>
      </c>
      <c r="O234" s="65">
        <f>IF($F234=dane!$B$8,6743+3,(IF($F234=dane!$B$9,6743+4,(IF($F234=dane!$B$10,6743+5,6743)))))</f>
        <v>6746</v>
      </c>
    </row>
    <row r="235" spans="1:16" ht="30" x14ac:dyDescent="0.25">
      <c r="A235" s="62">
        <f>IF(zgłoszenia[[#This Row],[ID]]&gt;0,A234+1,"--")</f>
        <v>232</v>
      </c>
      <c r="B235" s="14" t="s">
        <v>11</v>
      </c>
      <c r="C235" s="70">
        <v>4966</v>
      </c>
      <c r="D235" s="12">
        <v>42802</v>
      </c>
      <c r="E235" s="31" t="s">
        <v>114</v>
      </c>
      <c r="F235" s="13" t="s">
        <v>23</v>
      </c>
      <c r="G235" s="13" t="s">
        <v>30</v>
      </c>
      <c r="H235" s="13" t="s">
        <v>501</v>
      </c>
      <c r="I235" s="36" t="s">
        <v>502</v>
      </c>
      <c r="J235" s="13">
        <v>205</v>
      </c>
      <c r="K2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BOŚ.6743.205.2017.AA</v>
      </c>
      <c r="L235" s="12">
        <v>42844</v>
      </c>
      <c r="M235" s="13" t="s">
        <v>22</v>
      </c>
      <c r="N235" s="11">
        <f ca="1">IF(zgłoszenia[[#This Row],[ID]]&gt;0,IF(zgłoszenia[[#This Row],[Data zakończenia sprawy]]=0,TODAY()-D235,zgłoszenia[[#This Row],[Data zakończenia sprawy]]-zgłoszenia[[#This Row],[Data wpływu wniosku]]),"")</f>
        <v>42</v>
      </c>
      <c r="O235" s="65">
        <f>IF($F235=dane!$B$8,6743+3,(IF($F235=dane!$B$9,6743+4,(IF($F235=dane!$B$10,6743+5,6743)))))</f>
        <v>6743</v>
      </c>
    </row>
    <row r="236" spans="1:16" ht="88.5" customHeight="1" x14ac:dyDescent="0.25">
      <c r="A236" s="62">
        <f>IF(zgłoszenia[[#This Row],[ID]]&gt;0,A235+1,"--")</f>
        <v>233</v>
      </c>
      <c r="B236" s="14" t="s">
        <v>60</v>
      </c>
      <c r="C236" s="70">
        <v>4964</v>
      </c>
      <c r="D236" s="12">
        <v>42802</v>
      </c>
      <c r="E236" s="71" t="s">
        <v>618</v>
      </c>
      <c r="F236" s="13" t="s">
        <v>17</v>
      </c>
      <c r="G236" s="13" t="s">
        <v>33</v>
      </c>
      <c r="H236" s="13" t="s">
        <v>503</v>
      </c>
      <c r="I236" s="36" t="s">
        <v>504</v>
      </c>
      <c r="J236" s="13">
        <v>194</v>
      </c>
      <c r="K2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BOŚ.6743.194.2017.EJ</v>
      </c>
      <c r="L236" s="12">
        <v>42822</v>
      </c>
      <c r="M236" s="13" t="s">
        <v>19</v>
      </c>
      <c r="N236" s="11">
        <f ca="1">IF(zgłoszenia[[#This Row],[ID]]&gt;0,IF(zgłoszenia[[#This Row],[Data zakończenia sprawy]]=0,TODAY()-D236,zgłoszenia[[#This Row],[Data zakończenia sprawy]]-zgłoszenia[[#This Row],[Data wpływu wniosku]]),"")</f>
        <v>20</v>
      </c>
      <c r="O236" s="65">
        <f>IF($F236=dane!$B$8,6743+3,(IF($F236=dane!$B$9,6743+4,(IF($F236=dane!$B$10,6743+5,6743)))))</f>
        <v>6743</v>
      </c>
    </row>
    <row r="237" spans="1:16" ht="45" x14ac:dyDescent="0.25">
      <c r="A237" s="62">
        <f>IF(zgłoszenia[[#This Row],[ID]]&gt;0,A236+1,"--")</f>
        <v>234</v>
      </c>
      <c r="B237" s="14" t="s">
        <v>59</v>
      </c>
      <c r="C237" s="70">
        <v>4962</v>
      </c>
      <c r="D237" s="12">
        <v>42802</v>
      </c>
      <c r="E237" s="31" t="s">
        <v>505</v>
      </c>
      <c r="F237" s="13" t="s">
        <v>17</v>
      </c>
      <c r="G237" s="13" t="s">
        <v>29</v>
      </c>
      <c r="H237" s="13" t="s">
        <v>87</v>
      </c>
      <c r="I237" s="36" t="s">
        <v>506</v>
      </c>
      <c r="J237" s="13">
        <v>218</v>
      </c>
      <c r="K2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BOŚ.6743.218.2017.SR</v>
      </c>
      <c r="L237" s="12">
        <v>42817</v>
      </c>
      <c r="M237" s="13" t="s">
        <v>19</v>
      </c>
      <c r="N237" s="11">
        <f ca="1">IF(zgłoszenia[[#This Row],[ID]]&gt;0,IF(zgłoszenia[[#This Row],[Data zakończenia sprawy]]=0,TODAY()-D237,zgłoszenia[[#This Row],[Data zakończenia sprawy]]-zgłoszenia[[#This Row],[Data wpływu wniosku]]),"")</f>
        <v>15</v>
      </c>
      <c r="O237" s="65">
        <f>IF($F237=dane!$B$8,6743+3,(IF($F237=dane!$B$9,6743+4,(IF($F237=dane!$B$10,6743+5,6743)))))</f>
        <v>6743</v>
      </c>
    </row>
    <row r="238" spans="1:16" ht="45" x14ac:dyDescent="0.25">
      <c r="A238" s="62">
        <f>IF(zgłoszenia[[#This Row],[ID]]&gt;0,A237+1,"--")</f>
        <v>235</v>
      </c>
      <c r="B238" s="14" t="s">
        <v>59</v>
      </c>
      <c r="C238" s="70">
        <v>4970</v>
      </c>
      <c r="D238" s="12">
        <v>42802</v>
      </c>
      <c r="E238" s="31" t="s">
        <v>280</v>
      </c>
      <c r="F238" s="13" t="s">
        <v>20</v>
      </c>
      <c r="G238" s="13" t="s">
        <v>29</v>
      </c>
      <c r="H238" s="13" t="s">
        <v>507</v>
      </c>
      <c r="I238" s="36" t="s">
        <v>244</v>
      </c>
      <c r="J238" s="13">
        <v>219</v>
      </c>
      <c r="K2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BOŚ.6743.219.2017.SR</v>
      </c>
      <c r="L238" s="12">
        <v>42811</v>
      </c>
      <c r="M238" s="13" t="s">
        <v>19</v>
      </c>
      <c r="N238" s="11">
        <f ca="1">IF(zgłoszenia[[#This Row],[ID]]&gt;0,IF(zgłoszenia[[#This Row],[Data zakończenia sprawy]]=0,TODAY()-D238,zgłoszenia[[#This Row],[Data zakończenia sprawy]]-zgłoszenia[[#This Row],[Data wpływu wniosku]]),"")</f>
        <v>9</v>
      </c>
      <c r="O238" s="65">
        <f>IF($F238=dane!$B$8,6743+3,(IF($F238=dane!$B$9,6743+4,(IF($F238=dane!$B$10,6743+5,6743)))))</f>
        <v>6743</v>
      </c>
    </row>
    <row r="239" spans="1:16" ht="45" x14ac:dyDescent="0.25">
      <c r="A239" s="62">
        <f>IF(zgłoszenia[[#This Row],[ID]]&gt;0,A238+1,"--")</f>
        <v>236</v>
      </c>
      <c r="B239" s="14" t="s">
        <v>61</v>
      </c>
      <c r="C239" s="70">
        <v>4968</v>
      </c>
      <c r="D239" s="12">
        <v>42802</v>
      </c>
      <c r="E239" s="31" t="s">
        <v>180</v>
      </c>
      <c r="F239" s="13" t="s">
        <v>17</v>
      </c>
      <c r="G239" s="13" t="s">
        <v>29</v>
      </c>
      <c r="H239" s="13" t="s">
        <v>309</v>
      </c>
      <c r="I239" s="36" t="s">
        <v>508</v>
      </c>
      <c r="J239" s="13">
        <v>193</v>
      </c>
      <c r="K2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BOŚ.6743.193.2017.WK</v>
      </c>
      <c r="L239" s="12">
        <v>42810</v>
      </c>
      <c r="M239" s="13" t="s">
        <v>19</v>
      </c>
      <c r="N239" s="11">
        <f ca="1">IF(zgłoszenia[[#This Row],[ID]]&gt;0,IF(zgłoszenia[[#This Row],[Data zakończenia sprawy]]=0,TODAY()-D239,zgłoszenia[[#This Row],[Data zakończenia sprawy]]-zgłoszenia[[#This Row],[Data wpływu wniosku]]),"")</f>
        <v>8</v>
      </c>
      <c r="O239" s="65">
        <f>IF($F239=dane!$B$8,6743+3,(IF($F239=dane!$B$9,6743+4,(IF($F239=dane!$B$10,6743+5,6743)))))</f>
        <v>6743</v>
      </c>
    </row>
    <row r="240" spans="1:16" ht="45" x14ac:dyDescent="0.25">
      <c r="A240" s="62">
        <f>IF(zgłoszenia[[#This Row],[ID]]&gt;0,A239+1,"--")</f>
        <v>237</v>
      </c>
      <c r="B240" s="14" t="s">
        <v>61</v>
      </c>
      <c r="C240" s="70">
        <v>4958</v>
      </c>
      <c r="D240" s="12">
        <v>42802</v>
      </c>
      <c r="E240" s="31" t="s">
        <v>509</v>
      </c>
      <c r="F240" s="13" t="s">
        <v>17</v>
      </c>
      <c r="G240" s="13" t="s">
        <v>29</v>
      </c>
      <c r="H240" s="13" t="s">
        <v>87</v>
      </c>
      <c r="I240" s="36" t="s">
        <v>510</v>
      </c>
      <c r="J240" s="13">
        <v>201</v>
      </c>
      <c r="K2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BOŚ.6743.201.2017.WK</v>
      </c>
      <c r="L240" s="12">
        <v>42822</v>
      </c>
      <c r="M240" s="13" t="s">
        <v>19</v>
      </c>
      <c r="N240" s="11">
        <f ca="1">IF(zgłoszenia[[#This Row],[ID]]&gt;0,IF(zgłoszenia[[#This Row],[Data zakończenia sprawy]]=0,TODAY()-D240,zgłoszenia[[#This Row],[Data zakończenia sprawy]]-zgłoszenia[[#This Row],[Data wpływu wniosku]]),"")</f>
        <v>20</v>
      </c>
      <c r="O240" s="65">
        <f>IF($F240=dane!$B$8,6743+3,(IF($F240=dane!$B$9,6743+4,(IF($F240=dane!$B$10,6743+5,6743)))))</f>
        <v>6743</v>
      </c>
    </row>
    <row r="241" spans="1:15" ht="30" x14ac:dyDescent="0.25">
      <c r="A241" s="62">
        <f>IF(zgłoszenia[[#This Row],[ID]]&gt;0,A240+1,"--")</f>
        <v>238</v>
      </c>
      <c r="B241" s="14" t="s">
        <v>61</v>
      </c>
      <c r="C241" s="70">
        <v>4971</v>
      </c>
      <c r="D241" s="12">
        <v>42802</v>
      </c>
      <c r="E241" s="31" t="s">
        <v>511</v>
      </c>
      <c r="F241" s="13" t="s">
        <v>17</v>
      </c>
      <c r="G241" s="13" t="s">
        <v>26</v>
      </c>
      <c r="H241" s="13" t="s">
        <v>443</v>
      </c>
      <c r="I241" s="36" t="s">
        <v>512</v>
      </c>
      <c r="J241" s="13">
        <v>192</v>
      </c>
      <c r="K2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BOŚ.6743.192.2017.WK</v>
      </c>
      <c r="L241" s="12">
        <v>42807</v>
      </c>
      <c r="M241" s="13" t="s">
        <v>62</v>
      </c>
      <c r="N241" s="11">
        <f ca="1">IF(zgłoszenia[[#This Row],[ID]]&gt;0,IF(zgłoszenia[[#This Row],[Data zakończenia sprawy]]=0,TODAY()-D241,zgłoszenia[[#This Row],[Data zakończenia sprawy]]-zgłoszenia[[#This Row],[Data wpływu wniosku]]),"")</f>
        <v>5</v>
      </c>
      <c r="O241" s="65">
        <f>IF($F241=dane!$B$8,6743+3,(IF($F241=dane!$B$9,6743+4,(IF($F241=dane!$B$10,6743+5,6743)))))</f>
        <v>6743</v>
      </c>
    </row>
    <row r="242" spans="1:15" ht="30" x14ac:dyDescent="0.25">
      <c r="A242" s="62">
        <f>IF(zgłoszenia[[#This Row],[ID]]&gt;0,A241+1,"--")</f>
        <v>239</v>
      </c>
      <c r="B242" s="14" t="s">
        <v>11</v>
      </c>
      <c r="C242" s="70">
        <v>4983</v>
      </c>
      <c r="D242" s="12">
        <v>42802</v>
      </c>
      <c r="E242" s="31" t="s">
        <v>114</v>
      </c>
      <c r="F242" s="13" t="s">
        <v>23</v>
      </c>
      <c r="G242" s="13" t="s">
        <v>30</v>
      </c>
      <c r="H242" s="13" t="s">
        <v>513</v>
      </c>
      <c r="I242" s="36" t="s">
        <v>514</v>
      </c>
      <c r="J242" s="13">
        <v>206</v>
      </c>
      <c r="K2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BOŚ.6743.206.2017.AA</v>
      </c>
      <c r="L242" s="12">
        <v>42844</v>
      </c>
      <c r="M242" s="13" t="s">
        <v>22</v>
      </c>
      <c r="N242" s="11">
        <f ca="1">IF(zgłoszenia[[#This Row],[ID]]&gt;0,IF(zgłoszenia[[#This Row],[Data zakończenia sprawy]]=0,TODAY()-D242,zgłoszenia[[#This Row],[Data zakończenia sprawy]]-zgłoszenia[[#This Row],[Data wpływu wniosku]]),"")</f>
        <v>42</v>
      </c>
      <c r="O242" s="65">
        <f>IF($F242=dane!$B$8,6743+3,(IF($F242=dane!$B$9,6743+4,(IF($F242=dane!$B$10,6743+5,6743)))))</f>
        <v>6743</v>
      </c>
    </row>
    <row r="243" spans="1:15" ht="30" x14ac:dyDescent="0.25">
      <c r="A243" s="62">
        <f>IF(zgłoszenia[[#This Row],[ID]]&gt;0,A242+1,"--")</f>
        <v>240</v>
      </c>
      <c r="B243" s="14" t="s">
        <v>38</v>
      </c>
      <c r="C243" s="70">
        <v>5077</v>
      </c>
      <c r="D243" s="12">
        <v>42803</v>
      </c>
      <c r="E243" s="31" t="s">
        <v>139</v>
      </c>
      <c r="F243" s="13" t="s">
        <v>17</v>
      </c>
      <c r="G243" s="13" t="s">
        <v>18</v>
      </c>
      <c r="H243" s="13" t="s">
        <v>150</v>
      </c>
      <c r="I243" s="36" t="s">
        <v>93</v>
      </c>
      <c r="J243" s="13">
        <v>203</v>
      </c>
      <c r="K2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BOŚ.6743.203.2017.IN</v>
      </c>
      <c r="L243" s="12">
        <v>42828</v>
      </c>
      <c r="M243" s="13" t="s">
        <v>22</v>
      </c>
      <c r="N243" s="11">
        <f ca="1">IF(zgłoszenia[[#This Row],[ID]]&gt;0,IF(zgłoszenia[[#This Row],[Data zakończenia sprawy]]=0,TODAY()-D243,zgłoszenia[[#This Row],[Data zakończenia sprawy]]-zgłoszenia[[#This Row],[Data wpływu wniosku]]),"")</f>
        <v>25</v>
      </c>
      <c r="O243" s="65">
        <f>IF($F243=dane!$B$8,6743+3,(IF($F243=dane!$B$9,6743+4,(IF($F243=dane!$B$10,6743+5,6743)))))</f>
        <v>6743</v>
      </c>
    </row>
    <row r="244" spans="1:15" ht="45" x14ac:dyDescent="0.25">
      <c r="A244" s="62">
        <f>IF(zgłoszenia[[#This Row],[ID]]&gt;0,A243+1,"--")</f>
        <v>241</v>
      </c>
      <c r="B244" s="14" t="s">
        <v>61</v>
      </c>
      <c r="C244" s="70">
        <v>4959</v>
      </c>
      <c r="D244" s="12">
        <v>42802</v>
      </c>
      <c r="E244" s="31" t="s">
        <v>139</v>
      </c>
      <c r="F244" s="13" t="s">
        <v>17</v>
      </c>
      <c r="G244" s="13" t="s">
        <v>29</v>
      </c>
      <c r="H244" s="78" t="s">
        <v>87</v>
      </c>
      <c r="I244" s="79" t="s">
        <v>515</v>
      </c>
      <c r="J244" s="13">
        <v>202</v>
      </c>
      <c r="K2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BOŚ.6743.202.2017.WK</v>
      </c>
      <c r="L244" s="12">
        <v>42822</v>
      </c>
      <c r="M244" s="13" t="s">
        <v>19</v>
      </c>
      <c r="N244" s="11">
        <f ca="1">IF(zgłoszenia[[#This Row],[ID]]&gt;0,IF(zgłoszenia[[#This Row],[Data zakończenia sprawy]]=0,TODAY()-D244,zgłoszenia[[#This Row],[Data zakończenia sprawy]]-zgłoszenia[[#This Row],[Data wpływu wniosku]]),"")</f>
        <v>20</v>
      </c>
      <c r="O244" s="65">
        <f>IF($F244=dane!$B$8,6743+3,(IF($F244=dane!$B$9,6743+4,(IF($F244=dane!$B$10,6743+5,6743)))))</f>
        <v>6743</v>
      </c>
    </row>
    <row r="245" spans="1:15" ht="30" x14ac:dyDescent="0.25">
      <c r="A245" s="62">
        <f>IF(zgłoszenia[[#This Row],[ID]]&gt;0,A244+1,"--")</f>
        <v>242</v>
      </c>
      <c r="B245" s="14" t="s">
        <v>39</v>
      </c>
      <c r="C245" s="70">
        <v>5145</v>
      </c>
      <c r="D245" s="12">
        <v>42804</v>
      </c>
      <c r="E245" s="31" t="s">
        <v>516</v>
      </c>
      <c r="F245" s="13" t="s">
        <v>17</v>
      </c>
      <c r="G245" s="13" t="s">
        <v>32</v>
      </c>
      <c r="H245" s="13" t="s">
        <v>321</v>
      </c>
      <c r="I245" s="36" t="s">
        <v>517</v>
      </c>
      <c r="J245" s="13">
        <v>212</v>
      </c>
      <c r="K2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BOŚ.6743.212.2017.MS</v>
      </c>
      <c r="L245" s="12">
        <v>42865</v>
      </c>
      <c r="M245" s="13" t="s">
        <v>22</v>
      </c>
      <c r="N245" s="11">
        <f ca="1">IF(zgłoszenia[[#This Row],[ID]]&gt;0,IF(zgłoszenia[[#This Row],[Data zakończenia sprawy]]=0,TODAY()-D245,zgłoszenia[[#This Row],[Data zakończenia sprawy]]-zgłoszenia[[#This Row],[Data wpływu wniosku]]),"")</f>
        <v>61</v>
      </c>
      <c r="O245" s="65">
        <f>IF($F245=dane!$B$8,6743+3,(IF($F245=dane!$B$9,6743+4,(IF($F245=dane!$B$10,6743+5,6743)))))</f>
        <v>6743</v>
      </c>
    </row>
    <row r="246" spans="1:15" ht="45" x14ac:dyDescent="0.25">
      <c r="A246" s="62">
        <f>IF(zgłoszenia[[#This Row],[ID]]&gt;0,A245+1,"--")</f>
        <v>243</v>
      </c>
      <c r="B246" s="14" t="s">
        <v>39</v>
      </c>
      <c r="C246" s="70">
        <v>5180</v>
      </c>
      <c r="D246" s="12">
        <v>42804</v>
      </c>
      <c r="E246" s="31" t="s">
        <v>518</v>
      </c>
      <c r="F246" s="13" t="s">
        <v>23</v>
      </c>
      <c r="G246" s="13" t="s">
        <v>32</v>
      </c>
      <c r="H246" s="13" t="s">
        <v>128</v>
      </c>
      <c r="I246" s="36" t="s">
        <v>519</v>
      </c>
      <c r="J246" s="13">
        <v>211</v>
      </c>
      <c r="K2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BOŚ.6743.211.2017.MS</v>
      </c>
      <c r="L246" s="12">
        <v>42835</v>
      </c>
      <c r="M246" s="13" t="s">
        <v>19</v>
      </c>
      <c r="N246" s="11">
        <f ca="1">IF(zgłoszenia[[#This Row],[ID]]&gt;0,IF(zgłoszenia[[#This Row],[Data zakończenia sprawy]]=0,TODAY()-D246,zgłoszenia[[#This Row],[Data zakończenia sprawy]]-zgłoszenia[[#This Row],[Data wpływu wniosku]]),"")</f>
        <v>31</v>
      </c>
      <c r="O246" s="65">
        <f>IF($F246=dane!$B$8,6743+3,(IF($F246=dane!$B$9,6743+4,(IF($F246=dane!$B$10,6743+5,6743)))))</f>
        <v>6743</v>
      </c>
    </row>
    <row r="247" spans="1:15" s="3" customFormat="1" ht="45" x14ac:dyDescent="0.25">
      <c r="A247" s="62">
        <f>IF(zgłoszenia[[#This Row],[ID]]&gt;0,A246+1,"--")</f>
        <v>244</v>
      </c>
      <c r="B247" s="14" t="s">
        <v>38</v>
      </c>
      <c r="C247" s="70">
        <v>5304</v>
      </c>
      <c r="D247" s="12">
        <v>42807</v>
      </c>
      <c r="E247" s="31" t="s">
        <v>261</v>
      </c>
      <c r="F247" s="13" t="s">
        <v>25</v>
      </c>
      <c r="G247" s="13" t="s">
        <v>18</v>
      </c>
      <c r="H247" s="13" t="s">
        <v>520</v>
      </c>
      <c r="I247" s="36" t="s">
        <v>521</v>
      </c>
      <c r="J247" s="13">
        <v>208</v>
      </c>
      <c r="K2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BOŚ.6743.208.2017.IN</v>
      </c>
      <c r="L247" s="12">
        <v>42828</v>
      </c>
      <c r="M247" s="13" t="s">
        <v>19</v>
      </c>
      <c r="N247" s="11">
        <f ca="1">IF(zgłoszenia[[#This Row],[ID]]&gt;0,IF(zgłoszenia[[#This Row],[Data zakończenia sprawy]]=0,TODAY()-D247,zgłoszenia[[#This Row],[Data zakończenia sprawy]]-zgłoszenia[[#This Row],[Data wpływu wniosku]]),"")</f>
        <v>21</v>
      </c>
      <c r="O247" s="65">
        <f>IF($F247=dane!$B$8,6743+3,(IF($F247=dane!$B$9,6743+4,(IF($F247=dane!$B$10,6743+5,6743)))))</f>
        <v>6743</v>
      </c>
    </row>
    <row r="248" spans="1:15" ht="45" x14ac:dyDescent="0.25">
      <c r="A248" s="62">
        <f>IF(zgłoszenia[[#This Row],[ID]]&gt;0,A247+1,"--")</f>
        <v>245</v>
      </c>
      <c r="B248" s="14" t="s">
        <v>61</v>
      </c>
      <c r="C248" s="70">
        <v>5336</v>
      </c>
      <c r="D248" s="12">
        <v>42807</v>
      </c>
      <c r="E248" s="31" t="s">
        <v>280</v>
      </c>
      <c r="F248" s="13" t="s">
        <v>20</v>
      </c>
      <c r="G248" s="13" t="s">
        <v>29</v>
      </c>
      <c r="H248" s="13" t="s">
        <v>281</v>
      </c>
      <c r="I248" s="36" t="s">
        <v>522</v>
      </c>
      <c r="J248" s="13">
        <v>207</v>
      </c>
      <c r="K2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BOŚ.6743.207.2017.WK</v>
      </c>
      <c r="L248" s="12">
        <v>42835</v>
      </c>
      <c r="M248" s="13" t="s">
        <v>19</v>
      </c>
      <c r="N248" s="11">
        <f ca="1">IF(zgłoszenia[[#This Row],[ID]]&gt;0,IF(zgłoszenia[[#This Row],[Data zakończenia sprawy]]=0,TODAY()-D248,zgłoszenia[[#This Row],[Data zakończenia sprawy]]-zgłoszenia[[#This Row],[Data wpływu wniosku]]),"")</f>
        <v>28</v>
      </c>
      <c r="O248" s="65">
        <f>IF($F248=dane!$B$8,6743+3,(IF($F248=dane!$B$9,6743+4,(IF($F248=dane!$B$10,6743+5,6743)))))</f>
        <v>6743</v>
      </c>
    </row>
    <row r="249" spans="1:15" ht="45" x14ac:dyDescent="0.25">
      <c r="A249" s="62">
        <f>IF(zgłoszenia[[#This Row],[ID]]&gt;0,A248+1,"--")</f>
        <v>246</v>
      </c>
      <c r="B249" s="14" t="s">
        <v>36</v>
      </c>
      <c r="C249" s="70">
        <v>5345</v>
      </c>
      <c r="D249" s="12">
        <v>42808</v>
      </c>
      <c r="E249" s="31" t="s">
        <v>523</v>
      </c>
      <c r="F249" s="13" t="s">
        <v>20</v>
      </c>
      <c r="G249" s="13" t="s">
        <v>29</v>
      </c>
      <c r="H249" s="13" t="s">
        <v>29</v>
      </c>
      <c r="I249" s="36" t="s">
        <v>524</v>
      </c>
      <c r="J249" s="13">
        <v>209</v>
      </c>
      <c r="K2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BOŚ.6743.209.2017.KŻ</v>
      </c>
      <c r="L249" s="12">
        <v>42849</v>
      </c>
      <c r="M249" s="13" t="s">
        <v>19</v>
      </c>
      <c r="N249" s="11">
        <f ca="1">IF(zgłoszenia[[#This Row],[ID]]&gt;0,IF(zgłoszenia[[#This Row],[Data zakończenia sprawy]]=0,TODAY()-D249,zgłoszenia[[#This Row],[Data zakończenia sprawy]]-zgłoszenia[[#This Row],[Data wpływu wniosku]]),"")</f>
        <v>41</v>
      </c>
      <c r="O249" s="65">
        <f>IF($F249=dane!$B$8,6743+3,(IF($F249=dane!$B$9,6743+4,(IF($F249=dane!$B$10,6743+5,6743)))))</f>
        <v>6743</v>
      </c>
    </row>
    <row r="250" spans="1:15" ht="45" x14ac:dyDescent="0.25">
      <c r="A250" s="62">
        <f>IF(zgłoszenia[[#This Row],[ID]]&gt;0,A249+1,"--")</f>
        <v>247</v>
      </c>
      <c r="B250" s="14" t="s">
        <v>36</v>
      </c>
      <c r="C250" s="70">
        <v>5346</v>
      </c>
      <c r="D250" s="12">
        <v>42808</v>
      </c>
      <c r="E250" s="31" t="s">
        <v>525</v>
      </c>
      <c r="F250" s="13" t="s">
        <v>20</v>
      </c>
      <c r="G250" s="13" t="s">
        <v>29</v>
      </c>
      <c r="H250" s="13" t="s">
        <v>29</v>
      </c>
      <c r="I250" s="36" t="s">
        <v>524</v>
      </c>
      <c r="J250" s="13">
        <v>210</v>
      </c>
      <c r="K2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BOŚ.6743.210.2017.KŻ</v>
      </c>
      <c r="L250" s="12">
        <v>42849</v>
      </c>
      <c r="M250" s="13" t="s">
        <v>19</v>
      </c>
      <c r="N250" s="11">
        <f ca="1">IF(zgłoszenia[[#This Row],[ID]]&gt;0,IF(zgłoszenia[[#This Row],[Data zakończenia sprawy]]=0,TODAY()-D250,zgłoszenia[[#This Row],[Data zakończenia sprawy]]-zgłoszenia[[#This Row],[Data wpływu wniosku]]),"")</f>
        <v>41</v>
      </c>
      <c r="O250" s="65">
        <f>IF($F250=dane!$B$8,6743+3,(IF($F250=dane!$B$9,6743+4,(IF($F250=dane!$B$10,6743+5,6743)))))</f>
        <v>6743</v>
      </c>
    </row>
    <row r="251" spans="1:15" ht="45" x14ac:dyDescent="0.25">
      <c r="A251" s="62">
        <f>IF(zgłoszenia[[#This Row],[ID]]&gt;0,A250+1,"--")</f>
        <v>248</v>
      </c>
      <c r="B251" s="14" t="s">
        <v>36</v>
      </c>
      <c r="C251" s="70">
        <v>5338</v>
      </c>
      <c r="D251" s="12">
        <v>42807</v>
      </c>
      <c r="E251" s="31" t="s">
        <v>76</v>
      </c>
      <c r="F251" s="13" t="s">
        <v>58</v>
      </c>
      <c r="G251" s="13" t="s">
        <v>29</v>
      </c>
      <c r="H251" s="13" t="s">
        <v>309</v>
      </c>
      <c r="I251" s="36" t="s">
        <v>526</v>
      </c>
      <c r="J251" s="13">
        <v>23</v>
      </c>
      <c r="K2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BOŚ.6746.23.2017.KŻ</v>
      </c>
      <c r="L251" s="12">
        <v>42821</v>
      </c>
      <c r="M251" s="13" t="s">
        <v>22</v>
      </c>
      <c r="N251" s="11">
        <f ca="1">IF(zgłoszenia[[#This Row],[ID]]&gt;0,IF(zgłoszenia[[#This Row],[Data zakończenia sprawy]]=0,TODAY()-D251,zgłoszenia[[#This Row],[Data zakończenia sprawy]]-zgłoszenia[[#This Row],[Data wpływu wniosku]]),"")</f>
        <v>14</v>
      </c>
      <c r="O251" s="65">
        <f>IF($F251=dane!$B$8,6743+3,(IF($F251=dane!$B$9,6743+4,(IF($F251=dane!$B$10,6743+5,6743)))))</f>
        <v>6746</v>
      </c>
    </row>
    <row r="252" spans="1:15" ht="45" x14ac:dyDescent="0.25">
      <c r="A252" s="62">
        <f>IF(zgłoszenia[[#This Row],[ID]]&gt;0,A251+1,"--")</f>
        <v>249</v>
      </c>
      <c r="B252" s="14" t="s">
        <v>37</v>
      </c>
      <c r="C252" s="70">
        <v>5405</v>
      </c>
      <c r="D252" s="12">
        <v>42808</v>
      </c>
      <c r="E252" s="31" t="s">
        <v>236</v>
      </c>
      <c r="F252" s="13" t="s">
        <v>17</v>
      </c>
      <c r="G252" s="13" t="s">
        <v>29</v>
      </c>
      <c r="H252" s="13" t="s">
        <v>99</v>
      </c>
      <c r="I252" s="36" t="s">
        <v>527</v>
      </c>
      <c r="J252" s="13">
        <v>215</v>
      </c>
      <c r="K2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BOŚ.6743.215.2017.AŁ</v>
      </c>
      <c r="L252" s="12">
        <v>42825</v>
      </c>
      <c r="M252" s="13" t="s">
        <v>19</v>
      </c>
      <c r="N252" s="11">
        <f ca="1">IF(zgłoszenia[[#This Row],[ID]]&gt;0,IF(zgłoszenia[[#This Row],[Data zakończenia sprawy]]=0,TODAY()-D252,zgłoszenia[[#This Row],[Data zakończenia sprawy]]-zgłoszenia[[#This Row],[Data wpływu wniosku]]),"")</f>
        <v>17</v>
      </c>
      <c r="O252" s="65">
        <f>IF($F252=dane!$B$8,6743+3,(IF($F252=dane!$B$9,6743+4,(IF($F252=dane!$B$10,6743+5,6743)))))</f>
        <v>6743</v>
      </c>
    </row>
    <row r="253" spans="1:15" ht="45" x14ac:dyDescent="0.25">
      <c r="A253" s="62">
        <f>IF(zgłoszenia[[#This Row],[ID]]&gt;0,A252+1,"--")</f>
        <v>250</v>
      </c>
      <c r="B253" s="14" t="s">
        <v>11</v>
      </c>
      <c r="C253" s="70">
        <v>5389</v>
      </c>
      <c r="D253" s="12">
        <v>42808</v>
      </c>
      <c r="E253" s="31" t="s">
        <v>69</v>
      </c>
      <c r="F253" s="13" t="s">
        <v>17</v>
      </c>
      <c r="G253" s="13" t="s">
        <v>30</v>
      </c>
      <c r="H253" s="13" t="s">
        <v>528</v>
      </c>
      <c r="I253" s="36" t="s">
        <v>529</v>
      </c>
      <c r="J253" s="13">
        <v>213</v>
      </c>
      <c r="K2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BOŚ.6743.213.2017.AA</v>
      </c>
      <c r="L253" s="12">
        <v>42816</v>
      </c>
      <c r="M253" s="13" t="s">
        <v>19</v>
      </c>
      <c r="N253" s="11">
        <f ca="1">IF(zgłoszenia[[#This Row],[ID]]&gt;0,IF(zgłoszenia[[#This Row],[Data zakończenia sprawy]]=0,TODAY()-D253,zgłoszenia[[#This Row],[Data zakończenia sprawy]]-zgłoszenia[[#This Row],[Data wpływu wniosku]]),"")</f>
        <v>8</v>
      </c>
      <c r="O253" s="65">
        <f>IF($F253=dane!$B$8,6743+3,(IF($F253=dane!$B$9,6743+4,(IF($F253=dane!$B$10,6743+5,6743)))))</f>
        <v>6743</v>
      </c>
    </row>
    <row r="254" spans="1:15" ht="45" x14ac:dyDescent="0.25">
      <c r="A254" s="62">
        <f>IF(zgłoszenia[[#This Row],[ID]]&gt;0,A253+1,"--")</f>
        <v>251</v>
      </c>
      <c r="B254" s="14" t="s">
        <v>60</v>
      </c>
      <c r="C254" s="70">
        <v>5390</v>
      </c>
      <c r="D254" s="12">
        <v>42808</v>
      </c>
      <c r="E254" s="31" t="s">
        <v>530</v>
      </c>
      <c r="F254" s="13" t="s">
        <v>17</v>
      </c>
      <c r="G254" s="13" t="s">
        <v>33</v>
      </c>
      <c r="H254" s="13" t="s">
        <v>147</v>
      </c>
      <c r="I254" s="36" t="s">
        <v>531</v>
      </c>
      <c r="J254" s="13">
        <v>214</v>
      </c>
      <c r="K2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BOŚ.6743.214.2017.EJ</v>
      </c>
      <c r="L254" s="12">
        <v>42822</v>
      </c>
      <c r="M254" s="13" t="s">
        <v>19</v>
      </c>
      <c r="N254" s="11">
        <f ca="1">IF(zgłoszenia[[#This Row],[ID]]&gt;0,IF(zgłoszenia[[#This Row],[Data zakończenia sprawy]]=0,TODAY()-D254,zgłoszenia[[#This Row],[Data zakończenia sprawy]]-zgłoszenia[[#This Row],[Data wpływu wniosku]]),"")</f>
        <v>14</v>
      </c>
      <c r="O254" s="65">
        <f>IF($F254=dane!$B$8,6743+3,(IF($F254=dane!$B$9,6743+4,(IF($F254=dane!$B$10,6743+5,6743)))))</f>
        <v>6743</v>
      </c>
    </row>
    <row r="255" spans="1:15" ht="45" x14ac:dyDescent="0.25">
      <c r="A255" s="62">
        <f>IF(zgłoszenia[[#This Row],[ID]]&gt;0,A254+1,"--")</f>
        <v>252</v>
      </c>
      <c r="B255" s="14" t="s">
        <v>37</v>
      </c>
      <c r="C255" s="70">
        <v>5403</v>
      </c>
      <c r="D255" s="12">
        <v>42808</v>
      </c>
      <c r="E255" s="31" t="s">
        <v>532</v>
      </c>
      <c r="F255" s="13" t="s">
        <v>57</v>
      </c>
      <c r="G255" s="13" t="s">
        <v>29</v>
      </c>
      <c r="H255" s="13" t="s">
        <v>99</v>
      </c>
      <c r="I255" s="36" t="s">
        <v>533</v>
      </c>
      <c r="J255" s="13">
        <v>15</v>
      </c>
      <c r="K2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BOŚ.6748.15.2017.AŁ</v>
      </c>
      <c r="L255" s="12">
        <v>42825</v>
      </c>
      <c r="M255" s="13" t="s">
        <v>19</v>
      </c>
      <c r="N255" s="11">
        <f ca="1">IF(zgłoszenia[[#This Row],[ID]]&gt;0,IF(zgłoszenia[[#This Row],[Data zakończenia sprawy]]=0,TODAY()-D255,zgłoszenia[[#This Row],[Data zakończenia sprawy]]-zgłoszenia[[#This Row],[Data wpływu wniosku]]),"")</f>
        <v>17</v>
      </c>
      <c r="O255" s="65">
        <f>IF($F255=dane!$B$8,6743+3,(IF($F255=dane!$B$9,6743+4,(IF($F255=dane!$B$10,6743+5,6743)))))</f>
        <v>6748</v>
      </c>
    </row>
    <row r="256" spans="1:15" ht="45" x14ac:dyDescent="0.25">
      <c r="A256" s="62">
        <f>IF(zgłoszenia[[#This Row],[ID]]&gt;0,A255+1,"--")</f>
        <v>253</v>
      </c>
      <c r="B256" s="14" t="s">
        <v>59</v>
      </c>
      <c r="C256" s="70">
        <v>5443</v>
      </c>
      <c r="D256" s="12">
        <v>42808</v>
      </c>
      <c r="E256" s="31" t="s">
        <v>534</v>
      </c>
      <c r="F256" s="13" t="s">
        <v>23</v>
      </c>
      <c r="G256" s="13" t="s">
        <v>29</v>
      </c>
      <c r="H256" s="13" t="s">
        <v>29</v>
      </c>
      <c r="I256" s="36" t="s">
        <v>535</v>
      </c>
      <c r="J256" s="13">
        <v>221</v>
      </c>
      <c r="K2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BOŚ.6743.221.2017.SR</v>
      </c>
      <c r="L256" s="12">
        <v>42821</v>
      </c>
      <c r="M256" s="13" t="s">
        <v>19</v>
      </c>
      <c r="N256" s="11">
        <f ca="1">IF(zgłoszenia[[#This Row],[ID]]&gt;0,IF(zgłoszenia[[#This Row],[Data zakończenia sprawy]]=0,TODAY()-D256,zgłoszenia[[#This Row],[Data zakończenia sprawy]]-zgłoszenia[[#This Row],[Data wpływu wniosku]]),"")</f>
        <v>13</v>
      </c>
      <c r="O256" s="65">
        <f>IF($F256=dane!$B$8,6743+3,(IF($F256=dane!$B$9,6743+4,(IF($F256=dane!$B$10,6743+5,6743)))))</f>
        <v>6743</v>
      </c>
    </row>
    <row r="257" spans="1:18" ht="45" x14ac:dyDescent="0.25">
      <c r="A257" s="62">
        <f>IF(zgłoszenia[[#This Row],[ID]]&gt;0,A256+1,"--")</f>
        <v>254</v>
      </c>
      <c r="B257" s="14" t="s">
        <v>11</v>
      </c>
      <c r="C257" s="70">
        <v>5493</v>
      </c>
      <c r="D257" s="12">
        <v>42809</v>
      </c>
      <c r="E257" s="31" t="s">
        <v>149</v>
      </c>
      <c r="F257" s="13" t="s">
        <v>58</v>
      </c>
      <c r="G257" s="13" t="s">
        <v>24</v>
      </c>
      <c r="H257" s="13" t="s">
        <v>65</v>
      </c>
      <c r="I257" s="36" t="s">
        <v>536</v>
      </c>
      <c r="J257" s="13">
        <v>26</v>
      </c>
      <c r="K2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BOŚ.6746.26.2017.AA</v>
      </c>
      <c r="L257" s="12">
        <v>42863</v>
      </c>
      <c r="M257" s="77" t="s">
        <v>19</v>
      </c>
      <c r="N257" s="88">
        <f ca="1">IF(zgłoszenia[[#This Row],[ID]]&gt;0,IF(zgłoszenia[[#This Row],[Data zakończenia sprawy]]=0,TODAY()-D257,zgłoszenia[[#This Row],[Data zakończenia sprawy]]-zgłoszenia[[#This Row],[Data wpływu wniosku]]),"")</f>
        <v>54</v>
      </c>
      <c r="O257" s="69">
        <f>IF($F257=dane!$B$8,6743+3,(IF($F257=dane!$B$9,6743+4,(IF($F257=dane!$B$10,6743+5,6743)))))</f>
        <v>6746</v>
      </c>
      <c r="P257" s="74"/>
      <c r="Q257" s="74"/>
      <c r="R257" s="74"/>
    </row>
    <row r="258" spans="1:18" ht="45" x14ac:dyDescent="0.25">
      <c r="A258" s="62">
        <f>IF(zgłoszenia[[#This Row],[ID]]&gt;0,A257+1,"--")</f>
        <v>255</v>
      </c>
      <c r="B258" s="14" t="s">
        <v>36</v>
      </c>
      <c r="C258" s="70">
        <v>5533</v>
      </c>
      <c r="D258" s="12">
        <v>42809</v>
      </c>
      <c r="E258" s="31" t="s">
        <v>537</v>
      </c>
      <c r="F258" s="13" t="s">
        <v>20</v>
      </c>
      <c r="G258" s="13" t="s">
        <v>29</v>
      </c>
      <c r="H258" s="13" t="s">
        <v>29</v>
      </c>
      <c r="I258" s="36" t="s">
        <v>186</v>
      </c>
      <c r="J258" s="13">
        <v>224</v>
      </c>
      <c r="K2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BOŚ.6743.224.2017.KŻ</v>
      </c>
      <c r="L258" s="12">
        <v>42829</v>
      </c>
      <c r="M258" s="13" t="s">
        <v>19</v>
      </c>
      <c r="N258" s="11">
        <f ca="1">IF(zgłoszenia[[#This Row],[ID]]&gt;0,IF(zgłoszenia[[#This Row],[Data zakończenia sprawy]]=0,TODAY()-D258,zgłoszenia[[#This Row],[Data zakończenia sprawy]]-zgłoszenia[[#This Row],[Data wpływu wniosku]]),"")</f>
        <v>20</v>
      </c>
      <c r="O258" s="65">
        <f>IF($F258=dane!$B$8,6743+3,(IF($F258=dane!$B$9,6743+4,(IF($F258=dane!$B$10,6743+5,6743)))))</f>
        <v>6743</v>
      </c>
    </row>
    <row r="259" spans="1:18" ht="45" x14ac:dyDescent="0.25">
      <c r="A259" s="62">
        <f>IF(zgłoszenia[[#This Row],[ID]]&gt;0,A258+1,"--")</f>
        <v>256</v>
      </c>
      <c r="B259" s="14" t="s">
        <v>36</v>
      </c>
      <c r="C259" s="70">
        <v>5536</v>
      </c>
      <c r="D259" s="12">
        <v>42809</v>
      </c>
      <c r="E259" s="31" t="s">
        <v>537</v>
      </c>
      <c r="F259" s="13" t="s">
        <v>20</v>
      </c>
      <c r="G259" s="13" t="s">
        <v>29</v>
      </c>
      <c r="H259" s="13" t="s">
        <v>29</v>
      </c>
      <c r="I259" s="36" t="s">
        <v>538</v>
      </c>
      <c r="J259" s="13">
        <v>225</v>
      </c>
      <c r="K2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BOŚ.6743.225.2017.KŻ</v>
      </c>
      <c r="L259" s="12">
        <v>42829</v>
      </c>
      <c r="M259" s="13" t="s">
        <v>19</v>
      </c>
      <c r="N259" s="11">
        <f ca="1">IF(zgłoszenia[[#This Row],[ID]]&gt;0,IF(zgłoszenia[[#This Row],[Data zakończenia sprawy]]=0,TODAY()-D259,zgłoszenia[[#This Row],[Data zakończenia sprawy]]-zgłoszenia[[#This Row],[Data wpływu wniosku]]),"")</f>
        <v>20</v>
      </c>
      <c r="O259" s="65">
        <f>IF($F259=dane!$B$8,6743+3,(IF($F259=dane!$B$9,6743+4,(IF($F259=dane!$B$10,6743+5,6743)))))</f>
        <v>6743</v>
      </c>
    </row>
    <row r="260" spans="1:18" ht="45" x14ac:dyDescent="0.25">
      <c r="A260" s="62">
        <f>IF(zgłoszenia[[#This Row],[ID]]&gt;0,A259+1,"--")</f>
        <v>257</v>
      </c>
      <c r="B260" s="14" t="s">
        <v>11</v>
      </c>
      <c r="C260" s="70">
        <v>5538</v>
      </c>
      <c r="D260" s="12">
        <v>42809</v>
      </c>
      <c r="E260" s="31" t="s">
        <v>539</v>
      </c>
      <c r="F260" s="13" t="s">
        <v>17</v>
      </c>
      <c r="G260" s="13" t="s">
        <v>30</v>
      </c>
      <c r="H260" s="13" t="s">
        <v>540</v>
      </c>
      <c r="I260" s="36" t="s">
        <v>541</v>
      </c>
      <c r="J260" s="13">
        <v>220</v>
      </c>
      <c r="K2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BOŚ.6743.220.2017.AA</v>
      </c>
      <c r="L260" s="12">
        <v>42853</v>
      </c>
      <c r="M260" s="13" t="s">
        <v>19</v>
      </c>
      <c r="N260" s="11">
        <f ca="1">IF(zgłoszenia[[#This Row],[ID]]&gt;0,IF(zgłoszenia[[#This Row],[Data zakończenia sprawy]]=0,TODAY()-D260,zgłoszenia[[#This Row],[Data zakończenia sprawy]]-zgłoszenia[[#This Row],[Data wpływu wniosku]]),"")</f>
        <v>44</v>
      </c>
      <c r="O260" s="65">
        <f>IF($F260=dane!$B$8,6743+3,(IF($F260=dane!$B$9,6743+4,(IF($F260=dane!$B$10,6743+5,6743)))))</f>
        <v>6743</v>
      </c>
    </row>
    <row r="261" spans="1:18" ht="45" x14ac:dyDescent="0.25">
      <c r="A261" s="62">
        <f>IF(zgłoszenia[[#This Row],[ID]]&gt;0,A260+1,"--")</f>
        <v>258</v>
      </c>
      <c r="B261" s="14" t="s">
        <v>38</v>
      </c>
      <c r="C261" s="70">
        <v>5549</v>
      </c>
      <c r="D261" s="12">
        <v>42809</v>
      </c>
      <c r="E261" s="31" t="s">
        <v>542</v>
      </c>
      <c r="F261" s="13" t="s">
        <v>25</v>
      </c>
      <c r="G261" s="13" t="s">
        <v>18</v>
      </c>
      <c r="H261" s="13" t="s">
        <v>18</v>
      </c>
      <c r="I261" s="36" t="s">
        <v>543</v>
      </c>
      <c r="J261" s="13">
        <v>216</v>
      </c>
      <c r="K2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BOŚ.6743.216.2017.IN</v>
      </c>
      <c r="L261" s="12">
        <v>42828</v>
      </c>
      <c r="M261" s="13" t="s">
        <v>19</v>
      </c>
      <c r="N261" s="11">
        <f ca="1">IF(zgłoszenia[[#This Row],[ID]]&gt;0,IF(zgłoszenia[[#This Row],[Data zakończenia sprawy]]=0,TODAY()-D261,zgłoszenia[[#This Row],[Data zakończenia sprawy]]-zgłoszenia[[#This Row],[Data wpływu wniosku]]),"")</f>
        <v>19</v>
      </c>
      <c r="O261" s="65">
        <f>IF($F261=dane!$B$8,6743+3,(IF($F261=dane!$B$9,6743+4,(IF($F261=dane!$B$10,6743+5,6743)))))</f>
        <v>6743</v>
      </c>
    </row>
    <row r="262" spans="1:18" ht="30" x14ac:dyDescent="0.25">
      <c r="A262" s="62">
        <f>IF(zgłoszenia[[#This Row],[ID]]&gt;0,A261+1,"--")</f>
        <v>259</v>
      </c>
      <c r="B262" s="14" t="s">
        <v>40</v>
      </c>
      <c r="C262" s="70">
        <v>33860</v>
      </c>
      <c r="D262" s="12">
        <v>42788</v>
      </c>
      <c r="E262" s="31" t="s">
        <v>384</v>
      </c>
      <c r="F262" s="13" t="s">
        <v>58</v>
      </c>
      <c r="G262" s="13" t="s">
        <v>21</v>
      </c>
      <c r="H262" s="13" t="s">
        <v>21</v>
      </c>
      <c r="I262" s="36" t="s">
        <v>544</v>
      </c>
      <c r="J262" s="13">
        <v>24</v>
      </c>
      <c r="K2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BOŚ.6746.24.2017.ŁD</v>
      </c>
      <c r="L262" s="12">
        <v>42844</v>
      </c>
      <c r="M262" s="13" t="s">
        <v>31</v>
      </c>
      <c r="N262" s="11">
        <f ca="1">IF(zgłoszenia[[#This Row],[ID]]&gt;0,IF(zgłoszenia[[#This Row],[Data zakończenia sprawy]]=0,TODAY()-D262,zgłoszenia[[#This Row],[Data zakończenia sprawy]]-zgłoszenia[[#This Row],[Data wpływu wniosku]]),"")</f>
        <v>56</v>
      </c>
      <c r="O262" s="69">
        <f>IF($F262=dane!$B$8,6743+3,(IF($F262=dane!$B$9,6743+4,(IF($F262=dane!$B$10,6743+5,6743)))))</f>
        <v>6746</v>
      </c>
      <c r="P262" s="74"/>
      <c r="Q262" s="74"/>
    </row>
    <row r="263" spans="1:18" ht="45" x14ac:dyDescent="0.25">
      <c r="A263" s="62">
        <f>IF(zgłoszenia[[#This Row],[ID]]&gt;0,A262+1,"--")</f>
        <v>260</v>
      </c>
      <c r="B263" s="14" t="s">
        <v>60</v>
      </c>
      <c r="C263" s="70">
        <v>5561</v>
      </c>
      <c r="D263" s="12">
        <v>42809</v>
      </c>
      <c r="E263" s="31" t="s">
        <v>384</v>
      </c>
      <c r="F263" s="13" t="s">
        <v>58</v>
      </c>
      <c r="G263" s="13" t="s">
        <v>33</v>
      </c>
      <c r="H263" s="13" t="s">
        <v>155</v>
      </c>
      <c r="I263" s="36" t="s">
        <v>545</v>
      </c>
      <c r="J263" s="13">
        <v>27</v>
      </c>
      <c r="K2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BOŚ.6746.27.2017.EJ</v>
      </c>
      <c r="L263" s="12">
        <v>42830</v>
      </c>
      <c r="M263" s="13" t="s">
        <v>19</v>
      </c>
      <c r="N263" s="11">
        <f ca="1">IF(zgłoszenia[[#This Row],[ID]]&gt;0,IF(zgłoszenia[[#This Row],[Data zakończenia sprawy]]=0,TODAY()-D263,zgłoszenia[[#This Row],[Data zakończenia sprawy]]-zgłoszenia[[#This Row],[Data wpływu wniosku]]),"")</f>
        <v>21</v>
      </c>
      <c r="O263" s="69">
        <f>IF($F263=dane!$B$8,6743+3,(IF($F263=dane!$B$9,6743+4,(IF($F263=dane!$B$10,6743+5,6743)))))</f>
        <v>6746</v>
      </c>
      <c r="P263" s="74"/>
      <c r="Q263" s="74"/>
    </row>
    <row r="264" spans="1:18" ht="45" x14ac:dyDescent="0.25">
      <c r="A264" s="62">
        <f>IF(zgłoszenia[[#This Row],[ID]]&gt;0,A263+1,"--")</f>
        <v>261</v>
      </c>
      <c r="B264" s="14" t="s">
        <v>59</v>
      </c>
      <c r="C264" s="70">
        <v>5729</v>
      </c>
      <c r="D264" s="12">
        <v>42811</v>
      </c>
      <c r="E264" s="31" t="s">
        <v>560</v>
      </c>
      <c r="F264" s="13" t="s">
        <v>25</v>
      </c>
      <c r="G264" s="13" t="s">
        <v>26</v>
      </c>
      <c r="H264" s="13" t="s">
        <v>443</v>
      </c>
      <c r="I264" s="36" t="s">
        <v>561</v>
      </c>
      <c r="J264" s="13">
        <v>251</v>
      </c>
      <c r="K2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BOŚ.6743.251.2017.SR</v>
      </c>
      <c r="L264" s="12">
        <v>42829</v>
      </c>
      <c r="M264" s="13" t="s">
        <v>19</v>
      </c>
      <c r="N264" s="11">
        <f ca="1">IF(zgłoszenia[[#This Row],[ID]]&gt;0,IF(zgłoszenia[[#This Row],[Data zakończenia sprawy]]=0,TODAY()-D264,zgłoszenia[[#This Row],[Data zakończenia sprawy]]-zgłoszenia[[#This Row],[Data wpływu wniosku]]),"")</f>
        <v>18</v>
      </c>
      <c r="O264" s="65">
        <f>IF($F264=dane!$B$8,6743+3,(IF($F264=dane!$B$9,6743+4,(IF($F264=dane!$B$10,6743+5,6743)))))</f>
        <v>6743</v>
      </c>
    </row>
    <row r="265" spans="1:18" ht="45" x14ac:dyDescent="0.25">
      <c r="A265" s="62">
        <f>IF(zgłoszenia[[#This Row],[ID]]&gt;0,A264+1,"--")</f>
        <v>262</v>
      </c>
      <c r="B265" s="14" t="s">
        <v>37</v>
      </c>
      <c r="C265" s="70">
        <v>5474</v>
      </c>
      <c r="D265" s="12">
        <v>42809</v>
      </c>
      <c r="E265" s="31" t="s">
        <v>183</v>
      </c>
      <c r="F265" s="13" t="s">
        <v>57</v>
      </c>
      <c r="G265" s="13" t="s">
        <v>29</v>
      </c>
      <c r="H265" s="13" t="s">
        <v>546</v>
      </c>
      <c r="I265" s="36" t="s">
        <v>547</v>
      </c>
      <c r="J265" s="13">
        <v>16</v>
      </c>
      <c r="K2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BOŚ.6748.16.2017.AŁ</v>
      </c>
      <c r="L265" s="12">
        <v>42825</v>
      </c>
      <c r="M265" s="13" t="s">
        <v>19</v>
      </c>
      <c r="N265" s="11">
        <f ca="1">IF(zgłoszenia[[#This Row],[ID]]&gt;0,IF(zgłoszenia[[#This Row],[Data zakończenia sprawy]]=0,TODAY()-D265,zgłoszenia[[#This Row],[Data zakończenia sprawy]]-zgłoszenia[[#This Row],[Data wpływu wniosku]]),"")</f>
        <v>16</v>
      </c>
      <c r="O265" s="69">
        <f>IF($F265=dane!$B$8,6743+3,(IF($F265=dane!$B$9,6743+4,(IF($F265=dane!$B$10,6743+5,6743)))))</f>
        <v>6748</v>
      </c>
      <c r="P265" s="74"/>
      <c r="Q265" s="74"/>
      <c r="R265" s="74"/>
    </row>
    <row r="266" spans="1:18" ht="45" x14ac:dyDescent="0.25">
      <c r="A266" s="62">
        <f>IF(zgłoszenia[[#This Row],[ID]]&gt;0,A265+1,"--")</f>
        <v>263</v>
      </c>
      <c r="B266" s="14" t="s">
        <v>36</v>
      </c>
      <c r="C266" s="70">
        <v>5477</v>
      </c>
      <c r="D266" s="12">
        <v>42809</v>
      </c>
      <c r="E266" s="31" t="s">
        <v>548</v>
      </c>
      <c r="F266" s="13" t="s">
        <v>20</v>
      </c>
      <c r="G266" s="13" t="s">
        <v>29</v>
      </c>
      <c r="H266" s="13" t="s">
        <v>29</v>
      </c>
      <c r="I266" s="36" t="s">
        <v>549</v>
      </c>
      <c r="J266" s="13">
        <v>223</v>
      </c>
      <c r="K2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BOŚ.6743.223.2017.KŻ</v>
      </c>
      <c r="L266" s="12">
        <v>42829</v>
      </c>
      <c r="M266" s="13" t="s">
        <v>19</v>
      </c>
      <c r="N266" s="11">
        <f ca="1">IF(zgłoszenia[[#This Row],[ID]]&gt;0,IF(zgłoszenia[[#This Row],[Data zakończenia sprawy]]=0,TODAY()-D266,zgłoszenia[[#This Row],[Data zakończenia sprawy]]-zgłoszenia[[#This Row],[Data wpływu wniosku]]),"")</f>
        <v>20</v>
      </c>
      <c r="O266" s="65">
        <f>IF($F266=dane!$B$8,6743+3,(IF($F266=dane!$B$9,6743+4,(IF($F266=dane!$B$10,6743+5,6743)))))</f>
        <v>6743</v>
      </c>
    </row>
    <row r="267" spans="1:18" ht="45" x14ac:dyDescent="0.25">
      <c r="A267" s="62">
        <f>IF(zgłoszenia[[#This Row],[ID]]&gt;0,A266+1,"--")</f>
        <v>264</v>
      </c>
      <c r="B267" s="14" t="s">
        <v>36</v>
      </c>
      <c r="C267" s="70">
        <v>5660</v>
      </c>
      <c r="D267" s="12">
        <v>42810</v>
      </c>
      <c r="E267" s="31" t="s">
        <v>280</v>
      </c>
      <c r="F267" s="13" t="s">
        <v>20</v>
      </c>
      <c r="G267" s="13" t="s">
        <v>29</v>
      </c>
      <c r="H267" s="13" t="s">
        <v>29</v>
      </c>
      <c r="I267" s="36" t="s">
        <v>551</v>
      </c>
      <c r="J267" s="13">
        <v>226</v>
      </c>
      <c r="K2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BOŚ.6743.226.2017.KŻ</v>
      </c>
      <c r="L267" s="12">
        <v>42829</v>
      </c>
      <c r="M267" s="13" t="s">
        <v>19</v>
      </c>
      <c r="N267" s="11">
        <f ca="1">IF(zgłoszenia[[#This Row],[ID]]&gt;0,IF(zgłoszenia[[#This Row],[Data zakończenia sprawy]]=0,TODAY()-D267,zgłoszenia[[#This Row],[Data zakończenia sprawy]]-zgłoszenia[[#This Row],[Data wpływu wniosku]]),"")</f>
        <v>19</v>
      </c>
      <c r="O267" s="65">
        <f>IF($F267=dane!$B$8,6743+3,(IF($F267=dane!$B$9,6743+4,(IF($F267=dane!$B$10,6743+5,6743)))))</f>
        <v>6743</v>
      </c>
    </row>
    <row r="268" spans="1:18" ht="45" x14ac:dyDescent="0.25">
      <c r="A268" s="62">
        <f>IF(zgłoszenia[[#This Row],[ID]]&gt;0,A267+1,"--")</f>
        <v>265</v>
      </c>
      <c r="B268" s="14" t="s">
        <v>37</v>
      </c>
      <c r="C268" s="70">
        <v>5675</v>
      </c>
      <c r="D268" s="12">
        <v>42810</v>
      </c>
      <c r="E268" s="31" t="s">
        <v>552</v>
      </c>
      <c r="F268" s="13" t="s">
        <v>17</v>
      </c>
      <c r="G268" s="13" t="s">
        <v>29</v>
      </c>
      <c r="H268" s="13" t="s">
        <v>309</v>
      </c>
      <c r="I268" s="36" t="s">
        <v>553</v>
      </c>
      <c r="J268" s="13">
        <v>227</v>
      </c>
      <c r="K2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BOŚ.6743.227.2017.AŁ</v>
      </c>
      <c r="L268" s="12">
        <v>42825</v>
      </c>
      <c r="M268" s="13" t="s">
        <v>19</v>
      </c>
      <c r="N268" s="11">
        <f ca="1">IF(zgłoszenia[[#This Row],[ID]]&gt;0,IF(zgłoszenia[[#This Row],[Data zakończenia sprawy]]=0,TODAY()-D268,zgłoszenia[[#This Row],[Data zakończenia sprawy]]-zgłoszenia[[#This Row],[Data wpływu wniosku]]),"")</f>
        <v>15</v>
      </c>
      <c r="O268" s="65">
        <f>IF($F268=dane!$B$8,6743+3,(IF($F268=dane!$B$9,6743+4,(IF($F268=dane!$B$10,6743+5,6743)))))</f>
        <v>6743</v>
      </c>
    </row>
    <row r="269" spans="1:18" ht="45" x14ac:dyDescent="0.25">
      <c r="A269" s="62">
        <f>IF(zgłoszenia[[#This Row],[ID]]&gt;0,A268+1,"--")</f>
        <v>266</v>
      </c>
      <c r="B269" s="14" t="s">
        <v>38</v>
      </c>
      <c r="C269" s="70">
        <v>5636</v>
      </c>
      <c r="D269" s="12">
        <v>42810</v>
      </c>
      <c r="E269" s="31" t="s">
        <v>114</v>
      </c>
      <c r="F269" s="13" t="s">
        <v>23</v>
      </c>
      <c r="G269" s="13" t="s">
        <v>18</v>
      </c>
      <c r="H269" s="13" t="s">
        <v>211</v>
      </c>
      <c r="I269" s="36" t="s">
        <v>554</v>
      </c>
      <c r="J269" s="13">
        <v>230</v>
      </c>
      <c r="K2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BOŚ.6743.230.2017.IN</v>
      </c>
      <c r="L269" s="12">
        <v>42828</v>
      </c>
      <c r="M269" s="13" t="s">
        <v>19</v>
      </c>
      <c r="N269" s="11">
        <f ca="1">IF(zgłoszenia[[#This Row],[ID]]&gt;0,IF(zgłoszenia[[#This Row],[Data zakończenia sprawy]]=0,TODAY()-D269,zgłoszenia[[#This Row],[Data zakończenia sprawy]]-zgłoszenia[[#This Row],[Data wpływu wniosku]]),"")</f>
        <v>18</v>
      </c>
      <c r="O269" s="65">
        <f>IF($F269=dane!$B$8,6743+3,(IF($F269=dane!$B$9,6743+4,(IF($F269=dane!$B$10,6743+5,6743)))))</f>
        <v>6743</v>
      </c>
    </row>
    <row r="270" spans="1:18" ht="45" x14ac:dyDescent="0.25">
      <c r="A270" s="62">
        <f>IF(zgłoszenia[[#This Row],[ID]]&gt;0,A269+1,"--")</f>
        <v>267</v>
      </c>
      <c r="B270" s="14" t="s">
        <v>38</v>
      </c>
      <c r="C270" s="70">
        <v>5638</v>
      </c>
      <c r="D270" s="12">
        <v>42810</v>
      </c>
      <c r="E270" s="31" t="s">
        <v>114</v>
      </c>
      <c r="F270" s="13" t="s">
        <v>23</v>
      </c>
      <c r="G270" s="13" t="s">
        <v>18</v>
      </c>
      <c r="H270" s="13" t="s">
        <v>92</v>
      </c>
      <c r="I270" s="36" t="s">
        <v>555</v>
      </c>
      <c r="J270" s="13">
        <v>229</v>
      </c>
      <c r="K2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BOŚ.6743.229.2017.IN</v>
      </c>
      <c r="L270" s="12">
        <v>42828</v>
      </c>
      <c r="M270" s="13" t="s">
        <v>19</v>
      </c>
      <c r="N270" s="11">
        <f ca="1">IF(zgłoszenia[[#This Row],[ID]]&gt;0,IF(zgłoszenia[[#This Row],[Data zakończenia sprawy]]=0,TODAY()-D270,zgłoszenia[[#This Row],[Data zakończenia sprawy]]-zgłoszenia[[#This Row],[Data wpływu wniosku]]),"")</f>
        <v>18</v>
      </c>
      <c r="O270" s="65">
        <f>IF($F270=dane!$B$8,6743+3,(IF($F270=dane!$B$9,6743+4,(IF($F270=dane!$B$10,6743+5,6743)))))</f>
        <v>6743</v>
      </c>
    </row>
    <row r="271" spans="1:18" ht="45" x14ac:dyDescent="0.25">
      <c r="A271" s="62">
        <f>IF(zgłoszenia[[#This Row],[ID]]&gt;0,A270+1,"--")</f>
        <v>268</v>
      </c>
      <c r="B271" s="14" t="s">
        <v>38</v>
      </c>
      <c r="C271" s="70">
        <v>5639</v>
      </c>
      <c r="D271" s="12">
        <v>42810</v>
      </c>
      <c r="E271" s="31" t="s">
        <v>180</v>
      </c>
      <c r="F271" s="13" t="s">
        <v>17</v>
      </c>
      <c r="G271" s="13" t="s">
        <v>18</v>
      </c>
      <c r="H271" s="13" t="s">
        <v>104</v>
      </c>
      <c r="I271" s="36" t="s">
        <v>556</v>
      </c>
      <c r="J271" s="13">
        <v>228</v>
      </c>
      <c r="K2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BOŚ.6743.228.2017.IN</v>
      </c>
      <c r="L271" s="12">
        <v>42829</v>
      </c>
      <c r="M271" s="13" t="s">
        <v>19</v>
      </c>
      <c r="N271" s="11">
        <f ca="1">IF(zgłoszenia[[#This Row],[ID]]&gt;0,IF(zgłoszenia[[#This Row],[Data zakończenia sprawy]]=0,TODAY()-D271,zgłoszenia[[#This Row],[Data zakończenia sprawy]]-zgłoszenia[[#This Row],[Data wpływu wniosku]]),"")</f>
        <v>19</v>
      </c>
      <c r="O271" s="65">
        <f>IF($F271=dane!$B$8,6743+3,(IF($F271=dane!$B$9,6743+4,(IF($F271=dane!$B$10,6743+5,6743)))))</f>
        <v>6743</v>
      </c>
    </row>
    <row r="272" spans="1:18" ht="30" x14ac:dyDescent="0.25">
      <c r="A272" s="62">
        <f>IF(zgłoszenia[[#This Row],[ID]]&gt;0,A271+1,"--")</f>
        <v>269</v>
      </c>
      <c r="B272" s="14" t="s">
        <v>38</v>
      </c>
      <c r="C272" s="70">
        <v>5642</v>
      </c>
      <c r="D272" s="12">
        <v>42810</v>
      </c>
      <c r="E272" s="31" t="s">
        <v>557</v>
      </c>
      <c r="F272" s="13" t="s">
        <v>17</v>
      </c>
      <c r="G272" s="13" t="s">
        <v>18</v>
      </c>
      <c r="H272" s="13" t="s">
        <v>104</v>
      </c>
      <c r="I272" s="36" t="s">
        <v>556</v>
      </c>
      <c r="J272" s="13">
        <v>234</v>
      </c>
      <c r="K2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BOŚ.6743.234.2017.IN</v>
      </c>
      <c r="L272" s="12">
        <v>42823</v>
      </c>
      <c r="M272" s="94" t="s">
        <v>1207</v>
      </c>
      <c r="N272" s="11">
        <f ca="1">IF(zgłoszenia[[#This Row],[ID]]&gt;0,IF(zgłoszenia[[#This Row],[Data zakończenia sprawy]]=0,TODAY()-D272,zgłoszenia[[#This Row],[Data zakończenia sprawy]]-zgłoszenia[[#This Row],[Data wpływu wniosku]]),"")</f>
        <v>13</v>
      </c>
      <c r="O272" s="65">
        <f>IF($F272=dane!$B$8,6743+3,(IF($F272=dane!$B$9,6743+4,(IF($F272=dane!$B$10,6743+5,6743)))))</f>
        <v>6743</v>
      </c>
    </row>
    <row r="273" spans="1:15" ht="45" x14ac:dyDescent="0.25">
      <c r="A273" s="62">
        <f>IF(zgłoszenia[[#This Row],[ID]]&gt;0,A272+1,"--")</f>
        <v>270</v>
      </c>
      <c r="B273" s="14" t="s">
        <v>38</v>
      </c>
      <c r="C273" s="70" t="s">
        <v>558</v>
      </c>
      <c r="D273" s="12">
        <v>42810</v>
      </c>
      <c r="E273" s="31" t="s">
        <v>562</v>
      </c>
      <c r="F273" s="13" t="s">
        <v>17</v>
      </c>
      <c r="G273" s="13" t="s">
        <v>18</v>
      </c>
      <c r="H273" s="13" t="s">
        <v>70</v>
      </c>
      <c r="I273" s="36" t="s">
        <v>559</v>
      </c>
      <c r="J273" s="13">
        <v>222</v>
      </c>
      <c r="K2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BOŚ.6743.222.2017.IN</v>
      </c>
      <c r="L273" s="12">
        <v>42822</v>
      </c>
      <c r="M273" s="13" t="s">
        <v>19</v>
      </c>
      <c r="N273" s="11">
        <f ca="1">IF(zgłoszenia[[#This Row],[ID]]&gt;0,IF(zgłoszenia[[#This Row],[Data zakończenia sprawy]]=0,TODAY()-D273,zgłoszenia[[#This Row],[Data zakończenia sprawy]]-zgłoszenia[[#This Row],[Data wpływu wniosku]]),"")</f>
        <v>12</v>
      </c>
      <c r="O273" s="65">
        <f>IF($F273=dane!$B$8,6743+3,(IF($F273=dane!$B$9,6743+4,(IF($F273=dane!$B$10,6743+5,6743)))))</f>
        <v>6743</v>
      </c>
    </row>
    <row r="274" spans="1:15" ht="45" x14ac:dyDescent="0.25">
      <c r="A274" s="62">
        <f>IF(zgłoszenia[[#This Row],[ID]]&gt;0,A273+1,"--")</f>
        <v>271</v>
      </c>
      <c r="B274" s="14" t="s">
        <v>39</v>
      </c>
      <c r="C274" s="70">
        <v>5751</v>
      </c>
      <c r="D274" s="12">
        <v>42811</v>
      </c>
      <c r="E274" s="31" t="s">
        <v>114</v>
      </c>
      <c r="F274" s="13" t="s">
        <v>23</v>
      </c>
      <c r="G274" s="13" t="s">
        <v>32</v>
      </c>
      <c r="H274" s="13" t="s">
        <v>563</v>
      </c>
      <c r="I274" s="36" t="s">
        <v>564</v>
      </c>
      <c r="J274" s="13">
        <v>235</v>
      </c>
      <c r="K2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BOŚ.6743.235.2017.MS</v>
      </c>
      <c r="L274" s="12">
        <v>42870</v>
      </c>
      <c r="M274" s="13" t="s">
        <v>19</v>
      </c>
      <c r="N274" s="11">
        <f ca="1">IF(zgłoszenia[[#This Row],[ID]]&gt;0,IF(zgłoszenia[[#This Row],[Data zakończenia sprawy]]=0,TODAY()-D274,zgłoszenia[[#This Row],[Data zakończenia sprawy]]-zgłoszenia[[#This Row],[Data wpływu wniosku]]),"")</f>
        <v>59</v>
      </c>
      <c r="O274" s="65">
        <f>IF($F274=dane!$B$8,6743+3,(IF($F274=dane!$B$9,6743+4,(IF($F274=dane!$B$10,6743+5,6743)))))</f>
        <v>6743</v>
      </c>
    </row>
    <row r="275" spans="1:15" ht="45" x14ac:dyDescent="0.25">
      <c r="A275" s="62">
        <f>IF(zgłoszenia[[#This Row],[ID]]&gt;0,A274+1,"--")</f>
        <v>272</v>
      </c>
      <c r="B275" s="14" t="s">
        <v>39</v>
      </c>
      <c r="C275" s="70">
        <v>5721</v>
      </c>
      <c r="D275" s="12">
        <v>42811</v>
      </c>
      <c r="E275" s="31" t="s">
        <v>114</v>
      </c>
      <c r="F275" s="13" t="s">
        <v>23</v>
      </c>
      <c r="G275" s="13" t="s">
        <v>32</v>
      </c>
      <c r="H275" s="13" t="s">
        <v>128</v>
      </c>
      <c r="I275" s="36" t="s">
        <v>565</v>
      </c>
      <c r="J275" s="13">
        <v>236</v>
      </c>
      <c r="K2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BOŚ.6743.236.2017.MS</v>
      </c>
      <c r="L275" s="12">
        <v>42843</v>
      </c>
      <c r="M275" s="13" t="s">
        <v>19</v>
      </c>
      <c r="N275" s="11">
        <f ca="1">IF(zgłoszenia[[#This Row],[ID]]&gt;0,IF(zgłoszenia[[#This Row],[Data zakończenia sprawy]]=0,TODAY()-D275,zgłoszenia[[#This Row],[Data zakończenia sprawy]]-zgłoszenia[[#This Row],[Data wpływu wniosku]]),"")</f>
        <v>32</v>
      </c>
      <c r="O275" s="65">
        <f>IF($F275=dane!$B$8,6743+3,(IF($F275=dane!$B$9,6743+4,(IF($F275=dane!$B$10,6743+5,6743)))))</f>
        <v>6743</v>
      </c>
    </row>
    <row r="276" spans="1:15" ht="60" x14ac:dyDescent="0.25">
      <c r="A276" s="62">
        <f>IF(zgłoszenia[[#This Row],[ID]]&gt;0,A275+1,"--")</f>
        <v>273</v>
      </c>
      <c r="B276" s="14" t="s">
        <v>61</v>
      </c>
      <c r="C276" s="70">
        <v>5737</v>
      </c>
      <c r="D276" s="12">
        <v>42811</v>
      </c>
      <c r="E276" s="31" t="s">
        <v>566</v>
      </c>
      <c r="F276" s="13" t="s">
        <v>17</v>
      </c>
      <c r="G276" s="13" t="s">
        <v>26</v>
      </c>
      <c r="H276" s="13" t="s">
        <v>434</v>
      </c>
      <c r="I276" s="36" t="s">
        <v>567</v>
      </c>
      <c r="J276" s="13">
        <v>231</v>
      </c>
      <c r="K2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BOŚ.6743.231.2017.WK</v>
      </c>
      <c r="L276" s="12">
        <v>42830</v>
      </c>
      <c r="M276" s="13" t="s">
        <v>22</v>
      </c>
      <c r="N276" s="11">
        <f ca="1">IF(zgłoszenia[[#This Row],[ID]]&gt;0,IF(zgłoszenia[[#This Row],[Data zakończenia sprawy]]=0,TODAY()-D276,zgłoszenia[[#This Row],[Data zakończenia sprawy]]-zgłoszenia[[#This Row],[Data wpływu wniosku]]),"")</f>
        <v>19</v>
      </c>
      <c r="O276" s="65">
        <f>IF($F276=dane!$B$8,6743+3,(IF($F276=dane!$B$9,6743+4,(IF($F276=dane!$B$10,6743+5,6743)))))</f>
        <v>6743</v>
      </c>
    </row>
    <row r="277" spans="1:15" ht="45" x14ac:dyDescent="0.25">
      <c r="A277" s="62">
        <f>IF(zgłoszenia[[#This Row],[ID]]&gt;0,A276+1,"--")</f>
        <v>274</v>
      </c>
      <c r="B277" s="14" t="s">
        <v>36</v>
      </c>
      <c r="C277" s="70">
        <v>5763</v>
      </c>
      <c r="D277" s="12">
        <v>42811</v>
      </c>
      <c r="E277" s="31" t="s">
        <v>236</v>
      </c>
      <c r="F277" s="13" t="s">
        <v>17</v>
      </c>
      <c r="G277" s="13" t="s">
        <v>29</v>
      </c>
      <c r="H277" s="13" t="s">
        <v>87</v>
      </c>
      <c r="I277" s="36" t="s">
        <v>568</v>
      </c>
      <c r="J277" s="13">
        <v>233</v>
      </c>
      <c r="K2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BOŚ.6743.233.2017.KŻ</v>
      </c>
      <c r="L277" s="12">
        <v>42825</v>
      </c>
      <c r="M277" s="13" t="s">
        <v>19</v>
      </c>
      <c r="N277" s="11">
        <f ca="1">IF(zgłoszenia[[#This Row],[ID]]&gt;0,IF(zgłoszenia[[#This Row],[Data zakończenia sprawy]]=0,TODAY()-D277,zgłoszenia[[#This Row],[Data zakończenia sprawy]]-zgłoszenia[[#This Row],[Data wpływu wniosku]]),"")</f>
        <v>14</v>
      </c>
      <c r="O277" s="65">
        <f>IF($F277=dane!$B$8,6743+3,(IF($F277=dane!$B$9,6743+4,(IF($F277=dane!$B$10,6743+5,6743)))))</f>
        <v>6743</v>
      </c>
    </row>
    <row r="278" spans="1:15" ht="45" x14ac:dyDescent="0.25">
      <c r="A278" s="62">
        <f>IF(zgłoszenia[[#This Row],[ID]]&gt;0,A277+1,"--")</f>
        <v>275</v>
      </c>
      <c r="B278" s="14" t="s">
        <v>36</v>
      </c>
      <c r="C278" s="70">
        <v>5771</v>
      </c>
      <c r="D278" s="12">
        <v>42811</v>
      </c>
      <c r="E278" s="31" t="s">
        <v>114</v>
      </c>
      <c r="F278" s="13" t="s">
        <v>23</v>
      </c>
      <c r="G278" s="13" t="s">
        <v>29</v>
      </c>
      <c r="H278" s="13" t="s">
        <v>29</v>
      </c>
      <c r="I278" s="36" t="s">
        <v>569</v>
      </c>
      <c r="J278" s="13">
        <v>232</v>
      </c>
      <c r="K27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BOŚ.6743.232.2017.KŻ</v>
      </c>
      <c r="L278" s="12">
        <v>42837</v>
      </c>
      <c r="M278" s="13" t="s">
        <v>19</v>
      </c>
      <c r="N278" s="11">
        <f ca="1">IF(zgłoszenia[[#This Row],[ID]]&gt;0,IF(zgłoszenia[[#This Row],[Data zakończenia sprawy]]=0,TODAY()-D278,zgłoszenia[[#This Row],[Data zakończenia sprawy]]-zgłoszenia[[#This Row],[Data wpływu wniosku]]),"")</f>
        <v>26</v>
      </c>
      <c r="O278" s="65">
        <f>IF($F278=dane!$B$8,6743+3,(IF($F278=dane!$B$9,6743+4,(IF($F278=dane!$B$10,6743+5,6743)))))</f>
        <v>6743</v>
      </c>
    </row>
    <row r="279" spans="1:15" ht="45" x14ac:dyDescent="0.25">
      <c r="A279" s="62">
        <f>IF(zgłoszenia[[#This Row],[ID]]&gt;0,A278+1,"--")</f>
        <v>276</v>
      </c>
      <c r="B279" s="14" t="s">
        <v>61</v>
      </c>
      <c r="C279" s="70">
        <v>5821</v>
      </c>
      <c r="D279" s="12">
        <v>42814</v>
      </c>
      <c r="E279" s="31" t="s">
        <v>280</v>
      </c>
      <c r="F279" s="13" t="s">
        <v>20</v>
      </c>
      <c r="G279" s="13" t="s">
        <v>29</v>
      </c>
      <c r="H279" s="13" t="s">
        <v>99</v>
      </c>
      <c r="I279" s="36" t="s">
        <v>570</v>
      </c>
      <c r="J279" s="13">
        <v>237</v>
      </c>
      <c r="K27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BOŚ.6743.237.2017.WK</v>
      </c>
      <c r="L279" s="12">
        <v>42835</v>
      </c>
      <c r="M279" s="13" t="s">
        <v>19</v>
      </c>
      <c r="N279" s="11">
        <f ca="1">IF(zgłoszenia[[#This Row],[ID]]&gt;0,IF(zgłoszenia[[#This Row],[Data zakończenia sprawy]]=0,TODAY()-D279,zgłoszenia[[#This Row],[Data zakończenia sprawy]]-zgłoszenia[[#This Row],[Data wpływu wniosku]]),"")</f>
        <v>21</v>
      </c>
      <c r="O279" s="65">
        <f>IF($F279=dane!$B$8,6743+3,(IF($F279=dane!$B$9,6743+4,(IF($F279=dane!$B$10,6743+5,6743)))))</f>
        <v>6743</v>
      </c>
    </row>
    <row r="280" spans="1:15" ht="45" x14ac:dyDescent="0.25">
      <c r="A280" s="62">
        <f>IF(zgłoszenia[[#This Row],[ID]]&gt;0,A279+1,"--")</f>
        <v>277</v>
      </c>
      <c r="B280" s="14" t="s">
        <v>61</v>
      </c>
      <c r="C280" s="70">
        <v>5845</v>
      </c>
      <c r="D280" s="12">
        <v>42814</v>
      </c>
      <c r="E280" s="31" t="s">
        <v>180</v>
      </c>
      <c r="F280" s="13" t="s">
        <v>17</v>
      </c>
      <c r="G280" s="13" t="s">
        <v>29</v>
      </c>
      <c r="H280" s="13" t="s">
        <v>87</v>
      </c>
      <c r="I280" s="36" t="s">
        <v>571</v>
      </c>
      <c r="J280" s="13">
        <v>238</v>
      </c>
      <c r="K2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BOŚ.6743.238.2017.WK</v>
      </c>
      <c r="L280" s="12">
        <v>42843</v>
      </c>
      <c r="M280" s="13" t="s">
        <v>19</v>
      </c>
      <c r="N280" s="11">
        <f ca="1">IF(zgłoszenia[[#This Row],[ID]]&gt;0,IF(zgłoszenia[[#This Row],[Data zakończenia sprawy]]=0,TODAY()-D280,zgłoszenia[[#This Row],[Data zakończenia sprawy]]-zgłoszenia[[#This Row],[Data wpływu wniosku]]),"")</f>
        <v>29</v>
      </c>
      <c r="O280" s="65">
        <f>IF($F280=dane!$B$8,6743+3,(IF($F280=dane!$B$9,6743+4,(IF($F280=dane!$B$10,6743+5,6743)))))</f>
        <v>6743</v>
      </c>
    </row>
    <row r="281" spans="1:15" ht="18.75" x14ac:dyDescent="0.25">
      <c r="A281" s="62">
        <f>IF(zgłoszenia[[#This Row],[ID]]&gt;0,A280+1,"--")</f>
        <v>278</v>
      </c>
      <c r="B281" s="14" t="s">
        <v>11</v>
      </c>
      <c r="C281" s="70">
        <v>5842</v>
      </c>
      <c r="D281" s="12">
        <v>42814</v>
      </c>
      <c r="E281" s="31" t="s">
        <v>405</v>
      </c>
      <c r="F281" s="13"/>
      <c r="G281" s="13" t="s">
        <v>30</v>
      </c>
      <c r="H281" s="13" t="s">
        <v>368</v>
      </c>
      <c r="I281" s="36" t="s">
        <v>572</v>
      </c>
      <c r="J281" s="13">
        <v>239</v>
      </c>
      <c r="K2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BOŚ.6743.239.2017.AA</v>
      </c>
      <c r="L281" s="12">
        <v>42844</v>
      </c>
      <c r="M281" s="13" t="s">
        <v>22</v>
      </c>
      <c r="N281" s="11">
        <f ca="1">IF(zgłoszenia[[#This Row],[ID]]&gt;0,IF(zgłoszenia[[#This Row],[Data zakończenia sprawy]]=0,TODAY()-D281,zgłoszenia[[#This Row],[Data zakończenia sprawy]]-zgłoszenia[[#This Row],[Data wpływu wniosku]]),"")</f>
        <v>30</v>
      </c>
      <c r="O281" s="65">
        <f>IF($F281=dane!$B$8,6743+3,(IF($F281=dane!$B$9,6743+4,(IF($F281=dane!$B$10,6743+5,6743)))))</f>
        <v>6743</v>
      </c>
    </row>
    <row r="282" spans="1:15" ht="45" x14ac:dyDescent="0.25">
      <c r="A282" s="62">
        <f>IF(zgłoszenia[[#This Row],[ID]]&gt;0,A281+1,"--")</f>
        <v>279</v>
      </c>
      <c r="B282" s="14" t="s">
        <v>39</v>
      </c>
      <c r="C282" s="70">
        <v>5909</v>
      </c>
      <c r="D282" s="12">
        <v>42815</v>
      </c>
      <c r="E282" s="31" t="s">
        <v>573</v>
      </c>
      <c r="F282" s="13" t="s">
        <v>23</v>
      </c>
      <c r="G282" s="13" t="s">
        <v>29</v>
      </c>
      <c r="H282" s="13" t="s">
        <v>135</v>
      </c>
      <c r="I282" s="36" t="s">
        <v>574</v>
      </c>
      <c r="J282" s="13">
        <v>259</v>
      </c>
      <c r="K2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BOŚ.6743.259.2017.MS</v>
      </c>
      <c r="L282" s="12">
        <v>42835</v>
      </c>
      <c r="M282" s="13" t="s">
        <v>19</v>
      </c>
      <c r="N282" s="11">
        <f ca="1">IF(zgłoszenia[[#This Row],[ID]]&gt;0,IF(zgłoszenia[[#This Row],[Data zakończenia sprawy]]=0,TODAY()-D282,zgłoszenia[[#This Row],[Data zakończenia sprawy]]-zgłoszenia[[#This Row],[Data wpływu wniosku]]),"")</f>
        <v>20</v>
      </c>
      <c r="O282" s="65">
        <f>IF($F282=dane!$B$8,6743+3,(IF($F282=dane!$B$9,6743+4,(IF($F282=dane!$B$10,6743+5,6743)))))</f>
        <v>6743</v>
      </c>
    </row>
    <row r="283" spans="1:15" ht="45" x14ac:dyDescent="0.25">
      <c r="A283" s="62">
        <f>IF(zgłoszenia[[#This Row],[ID]]&gt;0,A282+1,"--")</f>
        <v>280</v>
      </c>
      <c r="B283" s="14" t="s">
        <v>61</v>
      </c>
      <c r="C283" s="70">
        <v>5919</v>
      </c>
      <c r="D283" s="12">
        <v>42815</v>
      </c>
      <c r="E283" s="31" t="s">
        <v>280</v>
      </c>
      <c r="F283" s="13" t="s">
        <v>20</v>
      </c>
      <c r="G283" s="13" t="s">
        <v>29</v>
      </c>
      <c r="H283" s="13" t="s">
        <v>87</v>
      </c>
      <c r="I283" s="36" t="s">
        <v>575</v>
      </c>
      <c r="J283" s="13">
        <v>240</v>
      </c>
      <c r="K2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BOŚ.6743.240.2017.WK</v>
      </c>
      <c r="L283" s="12">
        <v>42836</v>
      </c>
      <c r="M283" s="13" t="s">
        <v>19</v>
      </c>
      <c r="N283" s="11">
        <f ca="1">IF(zgłoszenia[[#This Row],[ID]]&gt;0,IF(zgłoszenia[[#This Row],[Data zakończenia sprawy]]=0,TODAY()-D283,zgłoszenia[[#This Row],[Data zakończenia sprawy]]-zgłoszenia[[#This Row],[Data wpływu wniosku]]),"")</f>
        <v>21</v>
      </c>
      <c r="O283" s="65">
        <f>IF($F283=dane!$B$8,6743+3,(IF($F283=dane!$B$9,6743+4,(IF($F283=dane!$B$10,6743+5,6743)))))</f>
        <v>6743</v>
      </c>
    </row>
    <row r="284" spans="1:15" ht="45" x14ac:dyDescent="0.25">
      <c r="A284" s="62">
        <f>IF(zgłoszenia[[#This Row],[ID]]&gt;0,A283+1,"--")</f>
        <v>281</v>
      </c>
      <c r="B284" s="14" t="s">
        <v>39</v>
      </c>
      <c r="C284" s="70">
        <v>5959</v>
      </c>
      <c r="D284" s="12">
        <v>42815</v>
      </c>
      <c r="E284" s="31" t="s">
        <v>576</v>
      </c>
      <c r="F284" s="13" t="s">
        <v>17</v>
      </c>
      <c r="G284" s="13" t="s">
        <v>32</v>
      </c>
      <c r="H284" s="13" t="s">
        <v>330</v>
      </c>
      <c r="I284" s="36" t="s">
        <v>577</v>
      </c>
      <c r="J284" s="13">
        <v>260</v>
      </c>
      <c r="K2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BOŚ.6743.260.2017.MS</v>
      </c>
      <c r="L284" s="12">
        <v>42835</v>
      </c>
      <c r="M284" s="13" t="s">
        <v>19</v>
      </c>
      <c r="N284" s="11">
        <f ca="1">IF(zgłoszenia[[#This Row],[ID]]&gt;0,IF(zgłoszenia[[#This Row],[Data zakończenia sprawy]]=0,TODAY()-D284,zgłoszenia[[#This Row],[Data zakończenia sprawy]]-zgłoszenia[[#This Row],[Data wpływu wniosku]]),"")</f>
        <v>20</v>
      </c>
      <c r="O284" s="65">
        <f>IF($F284=dane!$B$8,6743+3,(IF($F284=dane!$B$9,6743+4,(IF($F284=dane!$B$10,6743+5,6743)))))</f>
        <v>6743</v>
      </c>
    </row>
    <row r="285" spans="1:15" ht="45" x14ac:dyDescent="0.25">
      <c r="A285" s="62">
        <f>IF(zgłoszenia[[#This Row],[ID]]&gt;0,A284+1,"--")</f>
        <v>282</v>
      </c>
      <c r="B285" s="14" t="s">
        <v>11</v>
      </c>
      <c r="C285" s="70">
        <v>6034</v>
      </c>
      <c r="D285" s="12">
        <v>42816</v>
      </c>
      <c r="E285" s="31" t="s">
        <v>69</v>
      </c>
      <c r="F285" s="13" t="s">
        <v>17</v>
      </c>
      <c r="G285" s="13" t="s">
        <v>30</v>
      </c>
      <c r="H285" s="13" t="s">
        <v>540</v>
      </c>
      <c r="I285" s="36" t="s">
        <v>578</v>
      </c>
      <c r="J285" s="13">
        <v>242</v>
      </c>
      <c r="K2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BOŚ.6743.242.2017.AA</v>
      </c>
      <c r="L285" s="12">
        <v>42843</v>
      </c>
      <c r="M285" s="13" t="s">
        <v>19</v>
      </c>
      <c r="N285" s="11">
        <f ca="1">IF(zgłoszenia[[#This Row],[ID]]&gt;0,IF(zgłoszenia[[#This Row],[Data zakończenia sprawy]]=0,TODAY()-D285,zgłoszenia[[#This Row],[Data zakończenia sprawy]]-zgłoszenia[[#This Row],[Data wpływu wniosku]]),"")</f>
        <v>27</v>
      </c>
      <c r="O285" s="65">
        <f>IF($F285=dane!$B$8,6743+3,(IF($F285=dane!$B$9,6743+4,(IF($F285=dane!$B$10,6743+5,6743)))))</f>
        <v>6743</v>
      </c>
    </row>
    <row r="286" spans="1:15" ht="45" x14ac:dyDescent="0.25">
      <c r="A286" s="62">
        <f>IF(zgłoszenia[[#This Row],[ID]]&gt;0,A285+1,"--")</f>
        <v>283</v>
      </c>
      <c r="B286" s="14" t="s">
        <v>36</v>
      </c>
      <c r="C286" s="70">
        <v>6035</v>
      </c>
      <c r="D286" s="12">
        <v>42816</v>
      </c>
      <c r="E286" s="31" t="s">
        <v>280</v>
      </c>
      <c r="F286" s="13" t="s">
        <v>20</v>
      </c>
      <c r="G286" s="13" t="s">
        <v>29</v>
      </c>
      <c r="H286" s="13" t="s">
        <v>29</v>
      </c>
      <c r="I286" s="36" t="s">
        <v>579</v>
      </c>
      <c r="J286" s="13">
        <v>243</v>
      </c>
      <c r="K2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BOŚ.6743.243.2017.KŻ</v>
      </c>
      <c r="L286" s="12">
        <v>42839</v>
      </c>
      <c r="M286" s="13" t="s">
        <v>19</v>
      </c>
      <c r="N286" s="11">
        <f ca="1">IF(zgłoszenia[[#This Row],[ID]]&gt;0,IF(zgłoszenia[[#This Row],[Data zakończenia sprawy]]=0,TODAY()-D286,zgłoszenia[[#This Row],[Data zakończenia sprawy]]-zgłoszenia[[#This Row],[Data wpływu wniosku]]),"")</f>
        <v>23</v>
      </c>
      <c r="O286" s="65">
        <f>IF($F286=dane!$B$8,6743+3,(IF($F286=dane!$B$9,6743+4,(IF($F286=dane!$B$10,6743+5,6743)))))</f>
        <v>6743</v>
      </c>
    </row>
    <row r="287" spans="1:15" ht="45" x14ac:dyDescent="0.25">
      <c r="A287" s="62">
        <f>IF(zgłoszenia[[#This Row],[ID]]&gt;0,A286+1,"--")</f>
        <v>284</v>
      </c>
      <c r="B287" s="14" t="s">
        <v>59</v>
      </c>
      <c r="C287" s="70">
        <v>6048</v>
      </c>
      <c r="D287" s="12">
        <v>42816</v>
      </c>
      <c r="E287" s="31" t="s">
        <v>580</v>
      </c>
      <c r="F287" s="13" t="s">
        <v>17</v>
      </c>
      <c r="G287" s="13" t="s">
        <v>29</v>
      </c>
      <c r="H287" s="13" t="s">
        <v>29</v>
      </c>
      <c r="I287" s="36" t="s">
        <v>314</v>
      </c>
      <c r="J287" s="13">
        <v>253</v>
      </c>
      <c r="K2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BOŚ.6743.253.2017.SR</v>
      </c>
      <c r="L287" s="12">
        <v>42832</v>
      </c>
      <c r="M287" s="13" t="s">
        <v>19</v>
      </c>
      <c r="N287" s="11">
        <f ca="1">IF(zgłoszenia[[#This Row],[ID]]&gt;0,IF(zgłoszenia[[#This Row],[Data zakończenia sprawy]]=0,TODAY()-D287,zgłoszenia[[#This Row],[Data zakończenia sprawy]]-zgłoszenia[[#This Row],[Data wpływu wniosku]]),"")</f>
        <v>16</v>
      </c>
      <c r="O287" s="65">
        <f>IF($F287=dane!$B$8,6743+3,(IF($F287=dane!$B$9,6743+4,(IF($F287=dane!$B$10,6743+5,6743)))))</f>
        <v>6743</v>
      </c>
    </row>
    <row r="288" spans="1:15" s="3" customFormat="1" ht="45" x14ac:dyDescent="0.25">
      <c r="A288" s="62">
        <f>IF(zgłoszenia[[#This Row],[ID]]&gt;0,A287+1,"--")</f>
        <v>285</v>
      </c>
      <c r="B288" s="14" t="s">
        <v>61</v>
      </c>
      <c r="C288" s="70">
        <v>6068</v>
      </c>
      <c r="D288" s="12">
        <v>42816</v>
      </c>
      <c r="E288" s="31" t="s">
        <v>280</v>
      </c>
      <c r="F288" s="13" t="s">
        <v>20</v>
      </c>
      <c r="G288" s="13" t="s">
        <v>29</v>
      </c>
      <c r="H288" s="13" t="s">
        <v>29</v>
      </c>
      <c r="I288" s="36" t="s">
        <v>581</v>
      </c>
      <c r="J288" s="13">
        <v>244</v>
      </c>
      <c r="K2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BOŚ.6743.244.2017.WK</v>
      </c>
      <c r="L288" s="12">
        <v>42835</v>
      </c>
      <c r="M288" s="13" t="s">
        <v>19</v>
      </c>
      <c r="N288" s="11">
        <f ca="1">IF(zgłoszenia[[#This Row],[ID]]&gt;0,IF(zgłoszenia[[#This Row],[Data zakończenia sprawy]]=0,TODAY()-D288,zgłoszenia[[#This Row],[Data zakończenia sprawy]]-zgłoszenia[[#This Row],[Data wpływu wniosku]]),"")</f>
        <v>19</v>
      </c>
      <c r="O288" s="65">
        <f>IF($F288=dane!$B$8,6743+3,(IF($F288=dane!$B$9,6743+4,(IF($F288=dane!$B$10,6743+5,6743)))))</f>
        <v>6743</v>
      </c>
    </row>
    <row r="289" spans="1:16" ht="45" x14ac:dyDescent="0.25">
      <c r="A289" s="62">
        <f>IF(zgłoszenia[[#This Row],[ID]]&gt;0,A288+1,"--")</f>
        <v>286</v>
      </c>
      <c r="B289" s="14" t="s">
        <v>40</v>
      </c>
      <c r="C289" s="70">
        <v>6064</v>
      </c>
      <c r="D289" s="12">
        <v>42816</v>
      </c>
      <c r="E289" s="31" t="s">
        <v>582</v>
      </c>
      <c r="F289" s="13" t="s">
        <v>23</v>
      </c>
      <c r="G289" s="13" t="s">
        <v>21</v>
      </c>
      <c r="H289" s="13" t="s">
        <v>190</v>
      </c>
      <c r="I289" s="36" t="s">
        <v>583</v>
      </c>
      <c r="J289" s="13">
        <v>291</v>
      </c>
      <c r="K2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BOŚ.6743.291.2017.ŁD</v>
      </c>
      <c r="L289" s="12">
        <v>42837</v>
      </c>
      <c r="M289" s="13" t="s">
        <v>19</v>
      </c>
      <c r="N289" s="11">
        <f ca="1">IF(zgłoszenia[[#This Row],[ID]]&gt;0,IF(zgłoszenia[[#This Row],[Data zakończenia sprawy]]=0,TODAY()-D289,zgłoszenia[[#This Row],[Data zakończenia sprawy]]-zgłoszenia[[#This Row],[Data wpływu wniosku]]),"")</f>
        <v>21</v>
      </c>
      <c r="O289" s="65">
        <f>IF($F289=dane!$B$8,6743+3,(IF($F289=dane!$B$9,6743+4,(IF($F289=dane!$B$10,6743+5,6743)))))</f>
        <v>6743</v>
      </c>
    </row>
    <row r="290" spans="1:16" ht="45" x14ac:dyDescent="0.25">
      <c r="A290" s="62">
        <f>IF(zgłoszenia[[#This Row],[ID]]&gt;0,A289+1,"--")</f>
        <v>287</v>
      </c>
      <c r="B290" s="14" t="s">
        <v>39</v>
      </c>
      <c r="C290" s="70">
        <v>6049</v>
      </c>
      <c r="D290" s="12">
        <v>42816</v>
      </c>
      <c r="E290" s="31" t="s">
        <v>114</v>
      </c>
      <c r="F290" s="13" t="s">
        <v>23</v>
      </c>
      <c r="G290" s="13" t="s">
        <v>32</v>
      </c>
      <c r="H290" s="13" t="s">
        <v>214</v>
      </c>
      <c r="I290" s="36" t="s">
        <v>584</v>
      </c>
      <c r="J290" s="13">
        <v>261</v>
      </c>
      <c r="K2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BOŚ.6743.261.2017.MS</v>
      </c>
      <c r="L290" s="12">
        <v>42836</v>
      </c>
      <c r="M290" s="13" t="s">
        <v>19</v>
      </c>
      <c r="N290" s="11">
        <f ca="1">IF(zgłoszenia[[#This Row],[ID]]&gt;0,IF(zgłoszenia[[#This Row],[Data zakończenia sprawy]]=0,TODAY()-D290,zgłoszenia[[#This Row],[Data zakończenia sprawy]]-zgłoszenia[[#This Row],[Data wpływu wniosku]]),"")</f>
        <v>20</v>
      </c>
      <c r="O290" s="65">
        <f>IF($F290=dane!$B$8,6743+3,(IF($F290=dane!$B$9,6743+4,(IF($F290=dane!$B$10,6743+5,6743)))))</f>
        <v>6743</v>
      </c>
    </row>
    <row r="291" spans="1:16" ht="45" x14ac:dyDescent="0.25">
      <c r="A291" s="62">
        <f>IF(zgłoszenia[[#This Row],[ID]]&gt;0,A290+1,"--")</f>
        <v>288</v>
      </c>
      <c r="B291" s="14" t="s">
        <v>37</v>
      </c>
      <c r="C291" s="70">
        <v>6075</v>
      </c>
      <c r="D291" s="12">
        <v>42816</v>
      </c>
      <c r="E291" s="31" t="s">
        <v>585</v>
      </c>
      <c r="F291" s="13" t="s">
        <v>28</v>
      </c>
      <c r="G291" s="13" t="s">
        <v>29</v>
      </c>
      <c r="H291" s="13" t="s">
        <v>87</v>
      </c>
      <c r="I291" s="36" t="s">
        <v>586</v>
      </c>
      <c r="J291" s="13">
        <v>254</v>
      </c>
      <c r="K2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BOŚ.6743.254.2017.AŁ</v>
      </c>
      <c r="L291" s="12">
        <v>42837</v>
      </c>
      <c r="M291" s="13" t="s">
        <v>19</v>
      </c>
      <c r="N291" s="11">
        <f ca="1">IF(zgłoszenia[[#This Row],[ID]]&gt;0,IF(zgłoszenia[[#This Row],[Data zakończenia sprawy]]=0,TODAY()-D291,zgłoszenia[[#This Row],[Data zakończenia sprawy]]-zgłoszenia[[#This Row],[Data wpływu wniosku]]),"")</f>
        <v>21</v>
      </c>
      <c r="O291" s="65">
        <f>IF($F291=dane!$B$8,6743+3,(IF($F291=dane!$B$9,6743+4,(IF($F291=dane!$B$10,6743+5,6743)))))</f>
        <v>6743</v>
      </c>
    </row>
    <row r="292" spans="1:16" ht="45" x14ac:dyDescent="0.25">
      <c r="A292" s="62">
        <f>IF(zgłoszenia[[#This Row],[ID]]&gt;0,A291+1,"--")</f>
        <v>289</v>
      </c>
      <c r="B292" s="14" t="s">
        <v>38</v>
      </c>
      <c r="C292" s="70">
        <v>6066</v>
      </c>
      <c r="D292" s="12">
        <v>42816</v>
      </c>
      <c r="E292" s="31" t="s">
        <v>589</v>
      </c>
      <c r="F292" s="13" t="s">
        <v>17</v>
      </c>
      <c r="G292" s="13" t="s">
        <v>18</v>
      </c>
      <c r="H292" s="13" t="s">
        <v>587</v>
      </c>
      <c r="I292" s="36" t="s">
        <v>588</v>
      </c>
      <c r="J292" s="13">
        <v>247</v>
      </c>
      <c r="K2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BOŚ.6743.247.2017.IN</v>
      </c>
      <c r="L292" s="12">
        <v>42845</v>
      </c>
      <c r="M292" s="13" t="s">
        <v>19</v>
      </c>
      <c r="N292" s="11">
        <f ca="1">IF(zgłoszenia[[#This Row],[ID]]&gt;0,IF(zgłoszenia[[#This Row],[Data zakończenia sprawy]]=0,TODAY()-D292,zgłoszenia[[#This Row],[Data zakończenia sprawy]]-zgłoszenia[[#This Row],[Data wpływu wniosku]]),"")</f>
        <v>29</v>
      </c>
      <c r="O292" s="65">
        <f>IF($F292=dane!$B$8,6743+3,(IF($F292=dane!$B$9,6743+4,(IF($F292=dane!$B$10,6743+5,6743)))))</f>
        <v>6743</v>
      </c>
    </row>
    <row r="293" spans="1:16" ht="45" x14ac:dyDescent="0.25">
      <c r="A293" s="62">
        <f>IF(zgłoszenia[[#This Row],[ID]]&gt;0,A292+1,"--")</f>
        <v>290</v>
      </c>
      <c r="B293" s="14" t="s">
        <v>61</v>
      </c>
      <c r="C293" s="70">
        <v>6069</v>
      </c>
      <c r="D293" s="12">
        <v>42816</v>
      </c>
      <c r="E293" s="31" t="s">
        <v>523</v>
      </c>
      <c r="F293" s="13" t="s">
        <v>20</v>
      </c>
      <c r="G293" s="13" t="s">
        <v>29</v>
      </c>
      <c r="H293" s="13" t="s">
        <v>118</v>
      </c>
      <c r="I293" s="36" t="s">
        <v>244</v>
      </c>
      <c r="J293" s="13">
        <v>245</v>
      </c>
      <c r="K2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BOŚ.6743.245.2017.WK</v>
      </c>
      <c r="L293" s="12">
        <v>42830</v>
      </c>
      <c r="M293" s="13" t="s">
        <v>19</v>
      </c>
      <c r="N293" s="11">
        <f ca="1">IF(zgłoszenia[[#This Row],[ID]]&gt;0,IF(zgłoszenia[[#This Row],[Data zakończenia sprawy]]=0,TODAY()-D293,zgłoszenia[[#This Row],[Data zakończenia sprawy]]-zgłoszenia[[#This Row],[Data wpływu wniosku]]),"")</f>
        <v>14</v>
      </c>
      <c r="O293" s="65">
        <f>IF($F293=dane!$B$8,6743+3,(IF($F293=dane!$B$9,6743+4,(IF($F293=dane!$B$10,6743+5,6743)))))</f>
        <v>6743</v>
      </c>
    </row>
    <row r="294" spans="1:16" ht="45" x14ac:dyDescent="0.25">
      <c r="A294" s="62">
        <f>IF(zgłoszenia[[#This Row],[ID]]&gt;0,A293+1,"--")</f>
        <v>291</v>
      </c>
      <c r="B294" s="14" t="s">
        <v>61</v>
      </c>
      <c r="C294" s="70">
        <v>6014</v>
      </c>
      <c r="D294" s="12">
        <v>42816</v>
      </c>
      <c r="E294" s="31" t="s">
        <v>339</v>
      </c>
      <c r="F294" s="13" t="s">
        <v>17</v>
      </c>
      <c r="G294" s="13" t="s">
        <v>29</v>
      </c>
      <c r="H294" s="13" t="s">
        <v>87</v>
      </c>
      <c r="I294" s="36" t="s">
        <v>590</v>
      </c>
      <c r="J294" s="13">
        <v>246</v>
      </c>
      <c r="K2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BOŚ.6743.246.2017.WK</v>
      </c>
      <c r="L294" s="12">
        <v>42835</v>
      </c>
      <c r="M294" s="13" t="s">
        <v>19</v>
      </c>
      <c r="N294" s="11">
        <f ca="1">IF(zgłoszenia[[#This Row],[ID]]&gt;0,IF(zgłoszenia[[#This Row],[Data zakończenia sprawy]]=0,TODAY()-D294,zgłoszenia[[#This Row],[Data zakończenia sprawy]]-zgłoszenia[[#This Row],[Data wpływu wniosku]]),"")</f>
        <v>19</v>
      </c>
      <c r="O294" s="65">
        <f>IF($F294=dane!$B$8,6743+3,(IF($F294=dane!$B$9,6743+4,(IF($F294=dane!$B$10,6743+5,6743)))))</f>
        <v>6743</v>
      </c>
    </row>
    <row r="295" spans="1:16" ht="45" x14ac:dyDescent="0.25">
      <c r="A295" s="62">
        <f>IF(zgłoszenia[[#This Row],[ID]]&gt;0,A294+1,"--")</f>
        <v>292</v>
      </c>
      <c r="B295" s="14" t="s">
        <v>37</v>
      </c>
      <c r="C295" s="70">
        <v>6080</v>
      </c>
      <c r="D295" s="12">
        <v>42816</v>
      </c>
      <c r="E295" s="31" t="s">
        <v>384</v>
      </c>
      <c r="F295" s="13" t="s">
        <v>58</v>
      </c>
      <c r="G295" s="13" t="s">
        <v>29</v>
      </c>
      <c r="H295" s="13" t="s">
        <v>99</v>
      </c>
      <c r="I295" s="36" t="s">
        <v>591</v>
      </c>
      <c r="J295" s="13">
        <v>30</v>
      </c>
      <c r="K2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BOŚ.6746.30.2017.AŁ</v>
      </c>
      <c r="L295" s="12">
        <v>42837</v>
      </c>
      <c r="M295" s="13" t="s">
        <v>19</v>
      </c>
      <c r="N295" s="11">
        <f ca="1">IF(zgłoszenia[[#This Row],[ID]]&gt;0,IF(zgłoszenia[[#This Row],[Data zakończenia sprawy]]=0,TODAY()-D295,zgłoszenia[[#This Row],[Data zakończenia sprawy]]-zgłoszenia[[#This Row],[Data wpływu wniosku]]),"")</f>
        <v>21</v>
      </c>
      <c r="O295" s="69">
        <f>IF($F295=dane!$B$8,6743+3,(IF($F295=dane!$B$9,6743+4,(IF($F295=dane!$B$10,6743+5,6743)))))</f>
        <v>6746</v>
      </c>
    </row>
    <row r="296" spans="1:16" ht="45" x14ac:dyDescent="0.25">
      <c r="A296" s="62">
        <f>IF(zgłoszenia[[#This Row],[ID]]&gt;0,A295+1,"--")</f>
        <v>293</v>
      </c>
      <c r="B296" s="14" t="s">
        <v>37</v>
      </c>
      <c r="C296" s="70">
        <v>6081</v>
      </c>
      <c r="D296" s="12">
        <v>42816</v>
      </c>
      <c r="E296" s="31" t="s">
        <v>384</v>
      </c>
      <c r="F296" s="13" t="s">
        <v>58</v>
      </c>
      <c r="G296" s="13" t="s">
        <v>29</v>
      </c>
      <c r="H296" s="13" t="s">
        <v>99</v>
      </c>
      <c r="I296" s="36" t="s">
        <v>592</v>
      </c>
      <c r="J296" s="13">
        <v>31</v>
      </c>
      <c r="K2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BOŚ.6746.31.2017.AŁ</v>
      </c>
      <c r="L296" s="12">
        <v>42866</v>
      </c>
      <c r="M296" s="13" t="s">
        <v>19</v>
      </c>
      <c r="N296" s="11">
        <f ca="1">IF(zgłoszenia[[#This Row],[ID]]&gt;0,IF(zgłoszenia[[#This Row],[Data zakończenia sprawy]]=0,TODAY()-D296,zgłoszenia[[#This Row],[Data zakończenia sprawy]]-zgłoszenia[[#This Row],[Data wpływu wniosku]]),"")</f>
        <v>50</v>
      </c>
      <c r="O296" s="69">
        <f>IF($F296=dane!$B$8,6743+3,(IF($F296=dane!$B$9,6743+4,(IF($F296=dane!$B$10,6743+5,6743)))))</f>
        <v>6746</v>
      </c>
    </row>
    <row r="297" spans="1:16" ht="45" x14ac:dyDescent="0.25">
      <c r="A297" s="62">
        <f>IF(zgłoszenia[[#This Row],[ID]]&gt;0,A296+1,"--")</f>
        <v>294</v>
      </c>
      <c r="B297" s="14" t="s">
        <v>40</v>
      </c>
      <c r="C297" s="70">
        <v>6093</v>
      </c>
      <c r="D297" s="12">
        <v>42816</v>
      </c>
      <c r="E297" s="31" t="s">
        <v>593</v>
      </c>
      <c r="F297" s="13" t="s">
        <v>17</v>
      </c>
      <c r="G297" s="13" t="s">
        <v>21</v>
      </c>
      <c r="H297" s="13" t="s">
        <v>594</v>
      </c>
      <c r="I297" s="36" t="s">
        <v>595</v>
      </c>
      <c r="J297" s="13">
        <v>292</v>
      </c>
      <c r="K2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BOŚ.6743.292.2017.ŁD</v>
      </c>
      <c r="L297" s="12">
        <v>42830</v>
      </c>
      <c r="M297" s="13" t="s">
        <v>19</v>
      </c>
      <c r="N297" s="11">
        <f ca="1">IF(zgłoszenia[[#This Row],[ID]]&gt;0,IF(zgłoszenia[[#This Row],[Data zakończenia sprawy]]=0,TODAY()-D297,zgłoszenia[[#This Row],[Data zakończenia sprawy]]-zgłoszenia[[#This Row],[Data wpływu wniosku]]),"")</f>
        <v>14</v>
      </c>
      <c r="O297" s="65">
        <f>IF($F297=dane!$B$8,6743+3,(IF($F297=dane!$B$9,6743+4,(IF($F297=dane!$B$10,6743+5,6743)))))</f>
        <v>6743</v>
      </c>
    </row>
    <row r="298" spans="1:16" ht="45" x14ac:dyDescent="0.25">
      <c r="A298" s="62">
        <v>295</v>
      </c>
      <c r="B298" s="14" t="s">
        <v>60</v>
      </c>
      <c r="C298" s="70" t="s">
        <v>596</v>
      </c>
      <c r="D298" s="12">
        <v>42816</v>
      </c>
      <c r="E298" s="71" t="s">
        <v>597</v>
      </c>
      <c r="F298" s="13" t="s">
        <v>58</v>
      </c>
      <c r="G298" s="13" t="s">
        <v>33</v>
      </c>
      <c r="H298" s="78" t="s">
        <v>147</v>
      </c>
      <c r="I298" s="79" t="s">
        <v>598</v>
      </c>
      <c r="J298" s="13">
        <v>29</v>
      </c>
      <c r="K29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BOŚ.6746.29.2017.EJ</v>
      </c>
      <c r="L298" s="12">
        <v>42836</v>
      </c>
      <c r="M298" s="13" t="s">
        <v>19</v>
      </c>
      <c r="N298" s="11">
        <f ca="1">IF(zgłoszenia[[#This Row],[ID]]&gt;0,IF(zgłoszenia[[#This Row],[Data zakończenia sprawy]]=0,TODAY()-D298,zgłoszenia[[#This Row],[Data zakończenia sprawy]]-zgłoszenia[[#This Row],[Data wpływu wniosku]]),"")</f>
        <v>20</v>
      </c>
      <c r="O298" s="69">
        <f>IF($F298=dane!$B$8,6743+3,(IF($F298=dane!$B$9,6743+4,(IF($F298=dane!$B$10,6743+5,6743)))))</f>
        <v>6746</v>
      </c>
    </row>
    <row r="299" spans="1:16" ht="30" x14ac:dyDescent="0.25">
      <c r="A299" s="62">
        <v>296</v>
      </c>
      <c r="B299" s="14" t="s">
        <v>61</v>
      </c>
      <c r="C299" s="70">
        <v>6151</v>
      </c>
      <c r="D299" s="12">
        <v>42817</v>
      </c>
      <c r="E299" s="31" t="s">
        <v>280</v>
      </c>
      <c r="F299" s="13" t="s">
        <v>20</v>
      </c>
      <c r="G299" s="13" t="s">
        <v>29</v>
      </c>
      <c r="H299" s="13" t="s">
        <v>99</v>
      </c>
      <c r="I299" s="36" t="s">
        <v>599</v>
      </c>
      <c r="J299" s="13">
        <v>250</v>
      </c>
      <c r="K2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BOŚ.6743.250.2017.WK</v>
      </c>
      <c r="L299" s="12">
        <v>42824</v>
      </c>
      <c r="M299" s="13" t="s">
        <v>52</v>
      </c>
      <c r="N299" s="11">
        <f ca="1">IF(zgłoszenia[[#This Row],[ID]]&gt;0,IF(zgłoszenia[[#This Row],[Data zakończenia sprawy]]=0,TODAY()-D299,zgłoszenia[[#This Row],[Data zakończenia sprawy]]-zgłoszenia[[#This Row],[Data wpływu wniosku]]),"")</f>
        <v>7</v>
      </c>
      <c r="O299" s="65">
        <f>IF($F299=dane!$B$8,6743+3,(IF($F299=dane!$B$9,6743+4,(IF($F299=dane!$B$10,6743+5,6743)))))</f>
        <v>6743</v>
      </c>
    </row>
    <row r="300" spans="1:16" ht="45" x14ac:dyDescent="0.25">
      <c r="A300" s="62">
        <v>297</v>
      </c>
      <c r="B300" s="14" t="s">
        <v>11</v>
      </c>
      <c r="C300" s="70">
        <v>6138</v>
      </c>
      <c r="D300" s="12">
        <v>42817</v>
      </c>
      <c r="E300" s="31" t="s">
        <v>600</v>
      </c>
      <c r="F300" s="13" t="s">
        <v>17</v>
      </c>
      <c r="G300" s="13" t="s">
        <v>30</v>
      </c>
      <c r="H300" s="13" t="s">
        <v>601</v>
      </c>
      <c r="I300" s="36" t="s">
        <v>602</v>
      </c>
      <c r="J300" s="13">
        <v>248</v>
      </c>
      <c r="K3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BOŚ.6743.248.2017.AA</v>
      </c>
      <c r="L300" s="12">
        <v>42825</v>
      </c>
      <c r="M300" s="13" t="s">
        <v>19</v>
      </c>
      <c r="N300" s="11">
        <f ca="1">IF(zgłoszenia[[#This Row],[ID]]&gt;0,IF(zgłoszenia[[#This Row],[Data zakończenia sprawy]]=0,TODAY()-D300,zgłoszenia[[#This Row],[Data zakończenia sprawy]]-zgłoszenia[[#This Row],[Data wpływu wniosku]]),"")</f>
        <v>8</v>
      </c>
      <c r="O300" s="65">
        <f>IF($F300=dane!$B$8,6743+3,(IF($F300=dane!$B$9,6743+4,(IF($F300=dane!$B$10,6743+5,6743)))))</f>
        <v>6743</v>
      </c>
    </row>
    <row r="301" spans="1:16" ht="45" x14ac:dyDescent="0.25">
      <c r="A301" s="62">
        <v>298</v>
      </c>
      <c r="B301" s="14" t="s">
        <v>11</v>
      </c>
      <c r="C301" s="70">
        <v>6188</v>
      </c>
      <c r="D301" s="12">
        <v>42817</v>
      </c>
      <c r="E301" s="31" t="s">
        <v>164</v>
      </c>
      <c r="F301" s="13" t="s">
        <v>23</v>
      </c>
      <c r="G301" s="13" t="s">
        <v>30</v>
      </c>
      <c r="H301" s="13" t="s">
        <v>368</v>
      </c>
      <c r="I301" s="36" t="s">
        <v>765</v>
      </c>
      <c r="J301" s="13">
        <v>249</v>
      </c>
      <c r="K3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BOŚ.6743.249.2017.AA</v>
      </c>
      <c r="L301" s="12">
        <v>42843</v>
      </c>
      <c r="M301" s="13" t="s">
        <v>19</v>
      </c>
      <c r="N301" s="11">
        <f ca="1">IF(zgłoszenia[[#This Row],[ID]]&gt;0,IF(zgłoszenia[[#This Row],[Data zakończenia sprawy]]=0,TODAY()-D301,zgłoszenia[[#This Row],[Data zakończenia sprawy]]-zgłoszenia[[#This Row],[Data wpływu wniosku]]),"")</f>
        <v>26</v>
      </c>
      <c r="O301" s="65">
        <f>IF($F301=dane!$B$8,6743+3,(IF($F301=dane!$B$9,6743+4,(IF($F301=dane!$B$10,6743+5,6743)))))</f>
        <v>6743</v>
      </c>
    </row>
    <row r="302" spans="1:16" ht="45" x14ac:dyDescent="0.25">
      <c r="A302" s="62">
        <v>299</v>
      </c>
      <c r="B302" s="14" t="s">
        <v>59</v>
      </c>
      <c r="C302" s="70">
        <v>6149</v>
      </c>
      <c r="D302" s="12">
        <v>42817</v>
      </c>
      <c r="E302" s="31" t="s">
        <v>164</v>
      </c>
      <c r="F302" s="13" t="s">
        <v>23</v>
      </c>
      <c r="G302" s="13" t="s">
        <v>26</v>
      </c>
      <c r="H302" s="13" t="s">
        <v>26</v>
      </c>
      <c r="I302" s="36" t="s">
        <v>603</v>
      </c>
      <c r="J302" s="13">
        <v>252</v>
      </c>
      <c r="K3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BOŚ.6743.252.2017.SR</v>
      </c>
      <c r="L302" s="12">
        <v>42835</v>
      </c>
      <c r="M302" s="13" t="s">
        <v>19</v>
      </c>
      <c r="N302" s="11">
        <f ca="1">IF(zgłoszenia[[#This Row],[ID]]&gt;0,IF(zgłoszenia[[#This Row],[Data zakończenia sprawy]]=0,TODAY()-D302,zgłoszenia[[#This Row],[Data zakończenia sprawy]]-zgłoszenia[[#This Row],[Data wpływu wniosku]]),"")</f>
        <v>18</v>
      </c>
      <c r="O302" s="65">
        <f>IF($F302=dane!$B$8,6743+3,(IF($F302=dane!$B$9,6743+4,(IF($F302=dane!$B$10,6743+5,6743)))))</f>
        <v>6743</v>
      </c>
    </row>
    <row r="303" spans="1:16" ht="45" x14ac:dyDescent="0.25">
      <c r="A303" s="62">
        <v>300</v>
      </c>
      <c r="B303" s="14" t="s">
        <v>39</v>
      </c>
      <c r="C303" s="70">
        <v>6144</v>
      </c>
      <c r="D303" s="12">
        <v>42817</v>
      </c>
      <c r="E303" s="31" t="s">
        <v>604</v>
      </c>
      <c r="F303" s="13" t="s">
        <v>17</v>
      </c>
      <c r="G303" s="13" t="s">
        <v>32</v>
      </c>
      <c r="H303" s="13" t="s">
        <v>605</v>
      </c>
      <c r="I303" s="36" t="s">
        <v>637</v>
      </c>
      <c r="J303" s="13">
        <v>262</v>
      </c>
      <c r="K3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BOŚ.6743.262.2017.MS</v>
      </c>
      <c r="L303" s="12">
        <v>42863</v>
      </c>
      <c r="M303" s="13" t="s">
        <v>19</v>
      </c>
      <c r="N303" s="11">
        <f ca="1">IF(zgłoszenia[[#This Row],[ID]]&gt;0,IF(zgłoszenia[[#This Row],[Data zakończenia sprawy]]=0,TODAY()-D303,zgłoszenia[[#This Row],[Data zakończenia sprawy]]-zgłoszenia[[#This Row],[Data wpływu wniosku]]),"")</f>
        <v>46</v>
      </c>
      <c r="O303" s="65">
        <f>IF($F303=dane!$B$8,6743+3,(IF($F303=dane!$B$9,6743+4,(IF($F303=dane!$B$10,6743+5,6743)))))</f>
        <v>6743</v>
      </c>
    </row>
    <row r="304" spans="1:16" ht="45" x14ac:dyDescent="0.25">
      <c r="A304" s="62">
        <v>301</v>
      </c>
      <c r="B304" s="14" t="s">
        <v>36</v>
      </c>
      <c r="C304" s="70">
        <v>6185</v>
      </c>
      <c r="D304" s="12">
        <v>42817</v>
      </c>
      <c r="E304" s="31" t="s">
        <v>655</v>
      </c>
      <c r="F304" s="13" t="s">
        <v>57</v>
      </c>
      <c r="G304" s="13" t="s">
        <v>29</v>
      </c>
      <c r="H304" s="13" t="s">
        <v>29</v>
      </c>
      <c r="I304" s="36" t="s">
        <v>606</v>
      </c>
      <c r="J304" s="13">
        <v>17</v>
      </c>
      <c r="K3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BOŚ.6748.17.2017.KŻ</v>
      </c>
      <c r="L304" s="12">
        <v>42837</v>
      </c>
      <c r="M304" s="13" t="s">
        <v>19</v>
      </c>
      <c r="N304" s="11">
        <f ca="1">IF(zgłoszenia[[#This Row],[ID]]&gt;0,IF(zgłoszenia[[#This Row],[Data zakończenia sprawy]]=0,TODAY()-D304,zgłoszenia[[#This Row],[Data zakończenia sprawy]]-zgłoszenia[[#This Row],[Data wpływu wniosku]]),"")</f>
        <v>20</v>
      </c>
      <c r="O304" s="69">
        <f>IF($F304=dane!$B$8,6743+3,(IF($F304=dane!$B$9,6743+4,(IF($F304=dane!$B$10,6743+5,6743)))))</f>
        <v>6748</v>
      </c>
      <c r="P304" s="74"/>
    </row>
    <row r="305" spans="1:17" ht="18.75" x14ac:dyDescent="0.25">
      <c r="A305" s="62">
        <f>IF(zgłoszenia[[#This Row],[ID]]&gt;0,A304+1,"--")</f>
        <v>302</v>
      </c>
      <c r="B305" s="14" t="s">
        <v>61</v>
      </c>
      <c r="C305" s="70">
        <v>6374</v>
      </c>
      <c r="D305" s="12">
        <v>42821</v>
      </c>
      <c r="E305" s="31" t="s">
        <v>607</v>
      </c>
      <c r="F305" s="13" t="s">
        <v>25</v>
      </c>
      <c r="G305" s="13" t="s">
        <v>29</v>
      </c>
      <c r="H305" s="13" t="s">
        <v>29</v>
      </c>
      <c r="I305" s="36" t="s">
        <v>608</v>
      </c>
      <c r="J305" s="13">
        <v>256</v>
      </c>
      <c r="K3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BOŚ.6743.256.2017.WK</v>
      </c>
      <c r="L305" s="12">
        <v>42845</v>
      </c>
      <c r="M305" s="13" t="s">
        <v>62</v>
      </c>
      <c r="N305" s="11">
        <f ca="1">IF(zgłoszenia[[#This Row],[ID]]&gt;0,IF(zgłoszenia[[#This Row],[Data zakończenia sprawy]]=0,TODAY()-D305,zgłoszenia[[#This Row],[Data zakończenia sprawy]]-zgłoszenia[[#This Row],[Data wpływu wniosku]]),"")</f>
        <v>24</v>
      </c>
      <c r="O305" s="65">
        <f>IF($F305=dane!$B$8,6743+3,(IF($F305=dane!$B$9,6743+4,(IF($F305=dane!$B$10,6743+5,6743)))))</f>
        <v>6743</v>
      </c>
    </row>
    <row r="306" spans="1:17" ht="45" x14ac:dyDescent="0.25">
      <c r="A306" s="62">
        <f>IF(zgłoszenia[[#This Row],[ID]]&gt;0,A305+1,"--")</f>
        <v>303</v>
      </c>
      <c r="B306" s="14" t="s">
        <v>61</v>
      </c>
      <c r="C306" s="70">
        <v>6384</v>
      </c>
      <c r="D306" s="12">
        <v>42821</v>
      </c>
      <c r="E306" s="31" t="s">
        <v>261</v>
      </c>
      <c r="F306" s="13" t="s">
        <v>25</v>
      </c>
      <c r="G306" s="13" t="s">
        <v>18</v>
      </c>
      <c r="H306" s="13" t="s">
        <v>104</v>
      </c>
      <c r="I306" s="36" t="s">
        <v>609</v>
      </c>
      <c r="J306" s="13">
        <v>255</v>
      </c>
      <c r="K3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BOŚ.6743.255.2017.WK</v>
      </c>
      <c r="L306" s="12">
        <v>42832</v>
      </c>
      <c r="M306" s="13" t="s">
        <v>19</v>
      </c>
      <c r="N306" s="11">
        <f ca="1">IF(zgłoszenia[[#This Row],[ID]]&gt;0,IF(zgłoszenia[[#This Row],[Data zakończenia sprawy]]=0,TODAY()-D306,zgłoszenia[[#This Row],[Data zakończenia sprawy]]-zgłoszenia[[#This Row],[Data wpływu wniosku]]),"")</f>
        <v>11</v>
      </c>
      <c r="O306" s="65">
        <f>IF($F306=dane!$B$8,6743+3,(IF($F306=dane!$B$9,6743+4,(IF($F306=dane!$B$10,6743+5,6743)))))</f>
        <v>6743</v>
      </c>
    </row>
    <row r="307" spans="1:17" ht="45" x14ac:dyDescent="0.25">
      <c r="A307" s="62">
        <f>IF(zgłoszenia[[#This Row],[ID]]&gt;0,A306+1,"--")</f>
        <v>304</v>
      </c>
      <c r="B307" s="14" t="s">
        <v>61</v>
      </c>
      <c r="C307" s="70">
        <v>6395</v>
      </c>
      <c r="D307" s="12">
        <v>42821</v>
      </c>
      <c r="E307" s="31" t="s">
        <v>610</v>
      </c>
      <c r="F307" s="13" t="s">
        <v>17</v>
      </c>
      <c r="G307" s="13" t="s">
        <v>29</v>
      </c>
      <c r="H307" s="13" t="s">
        <v>87</v>
      </c>
      <c r="I307" s="36" t="s">
        <v>611</v>
      </c>
      <c r="J307" s="13">
        <v>257</v>
      </c>
      <c r="K3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BOŚ.6743.257.2017.WK</v>
      </c>
      <c r="L307" s="12">
        <v>42832</v>
      </c>
      <c r="M307" s="13" t="s">
        <v>19</v>
      </c>
      <c r="N307" s="11">
        <f ca="1">IF(zgłoszenia[[#This Row],[ID]]&gt;0,IF(zgłoszenia[[#This Row],[Data zakończenia sprawy]]=0,TODAY()-D307,zgłoszenia[[#This Row],[Data zakończenia sprawy]]-zgłoszenia[[#This Row],[Data wpływu wniosku]]),"")</f>
        <v>11</v>
      </c>
      <c r="O307" s="65">
        <f>IF($F307=dane!$B$8,6743+3,(IF($F307=dane!$B$9,6743+4,(IF($F307=dane!$B$10,6743+5,6743)))))</f>
        <v>6743</v>
      </c>
    </row>
    <row r="308" spans="1:17" ht="45" x14ac:dyDescent="0.25">
      <c r="A308" s="62">
        <f>IF(zgłoszenia[[#This Row],[ID]]&gt;0,A307+1,"--")</f>
        <v>305</v>
      </c>
      <c r="B308" s="14" t="s">
        <v>37</v>
      </c>
      <c r="C308" s="70">
        <v>6280</v>
      </c>
      <c r="D308" s="12">
        <v>42818</v>
      </c>
      <c r="E308" s="31" t="s">
        <v>149</v>
      </c>
      <c r="F308" s="13" t="s">
        <v>58</v>
      </c>
      <c r="G308" s="13" t="s">
        <v>29</v>
      </c>
      <c r="H308" s="13" t="s">
        <v>118</v>
      </c>
      <c r="I308" s="36" t="s">
        <v>612</v>
      </c>
      <c r="J308" s="13">
        <v>32</v>
      </c>
      <c r="K308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BOŚ.6746.32.2017.AŁ</v>
      </c>
      <c r="L308" s="93">
        <v>42839</v>
      </c>
      <c r="M308" s="77" t="s">
        <v>19</v>
      </c>
      <c r="N308" s="88">
        <f ca="1">IF(zgłoszenia[[#This Row],[ID]]&gt;0,IF(zgłoszenia[[#This Row],[Data zakończenia sprawy]]=0,TODAY()-D308,zgłoszenia[[#This Row],[Data zakończenia sprawy]]-zgłoszenia[[#This Row],[Data wpływu wniosku]]),"")</f>
        <v>21</v>
      </c>
      <c r="O308" s="69">
        <f>IF($F308=dane!$B$8,6743+3,(IF($F308=dane!$B$9,6743+4,(IF($F308=dane!$B$10,6743+5,6743)))))</f>
        <v>6746</v>
      </c>
      <c r="P308" s="74"/>
    </row>
    <row r="309" spans="1:17" ht="45" x14ac:dyDescent="0.25">
      <c r="A309" s="62">
        <f>IF(zgłoszenia[[#This Row],[ID]]&gt;0,A308+1,"--")</f>
        <v>306</v>
      </c>
      <c r="B309" s="14" t="s">
        <v>39</v>
      </c>
      <c r="C309" s="70">
        <v>6236</v>
      </c>
      <c r="D309" s="12">
        <v>42818</v>
      </c>
      <c r="E309" s="31" t="s">
        <v>180</v>
      </c>
      <c r="F309" s="13" t="s">
        <v>25</v>
      </c>
      <c r="G309" s="13" t="s">
        <v>32</v>
      </c>
      <c r="H309" s="13" t="s">
        <v>205</v>
      </c>
      <c r="I309" s="36" t="s">
        <v>420</v>
      </c>
      <c r="J309" s="13">
        <v>281</v>
      </c>
      <c r="K3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BOŚ.6743.281.2017.MS</v>
      </c>
      <c r="L309" s="12">
        <v>42836</v>
      </c>
      <c r="M309" s="13" t="s">
        <v>19</v>
      </c>
      <c r="N309" s="11">
        <f ca="1">IF(zgłoszenia[[#This Row],[ID]]&gt;0,IF(zgłoszenia[[#This Row],[Data zakończenia sprawy]]=0,TODAY()-D309,zgłoszenia[[#This Row],[Data zakończenia sprawy]]-zgłoszenia[[#This Row],[Data wpływu wniosku]]),"")</f>
        <v>18</v>
      </c>
      <c r="O309" s="65">
        <f>IF($F309=dane!$B$8,6743+3,(IF($F309=dane!$B$9,6743+4,(IF($F309=dane!$B$10,6743+5,6743)))))</f>
        <v>6743</v>
      </c>
    </row>
    <row r="310" spans="1:17" ht="45" x14ac:dyDescent="0.25">
      <c r="A310" s="62">
        <f>IF(zgłoszenia[[#This Row],[ID]]&gt;0,A309+1,"--")</f>
        <v>307</v>
      </c>
      <c r="B310" s="14" t="s">
        <v>40</v>
      </c>
      <c r="C310" s="70">
        <v>6285</v>
      </c>
      <c r="D310" s="12">
        <v>42818</v>
      </c>
      <c r="E310" s="31" t="s">
        <v>613</v>
      </c>
      <c r="F310" s="13" t="s">
        <v>57</v>
      </c>
      <c r="G310" s="13" t="s">
        <v>26</v>
      </c>
      <c r="H310" s="13" t="s">
        <v>112</v>
      </c>
      <c r="I310" s="36" t="s">
        <v>614</v>
      </c>
      <c r="J310" s="13">
        <v>294</v>
      </c>
      <c r="K310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BOŚ.6748.294.2017.ŁD</v>
      </c>
      <c r="L310" s="93">
        <v>42837</v>
      </c>
      <c r="M310" s="77" t="s">
        <v>19</v>
      </c>
      <c r="N310" s="88">
        <f ca="1">IF(zgłoszenia[[#This Row],[ID]]&gt;0,IF(zgłoszenia[[#This Row],[Data zakończenia sprawy]]=0,TODAY()-D310,zgłoszenia[[#This Row],[Data zakończenia sprawy]]-zgłoszenia[[#This Row],[Data wpływu wniosku]]),"")</f>
        <v>19</v>
      </c>
      <c r="O310" s="69">
        <f>IF($F310=dane!$B$8,6743+3,(IF($F310=dane!$B$9,6743+4,(IF($F310=dane!$B$10,6743+5,6743)))))</f>
        <v>6748</v>
      </c>
      <c r="P310" s="74"/>
      <c r="Q310" s="74"/>
    </row>
    <row r="311" spans="1:17" ht="45" x14ac:dyDescent="0.25">
      <c r="A311" s="62">
        <f>IF(zgłoszenia[[#This Row],[ID]]&gt;0,A310+1,"--")</f>
        <v>308</v>
      </c>
      <c r="B311" s="14" t="s">
        <v>40</v>
      </c>
      <c r="C311" s="70">
        <v>6282</v>
      </c>
      <c r="D311" s="12">
        <v>42818</v>
      </c>
      <c r="E311" s="31" t="s">
        <v>149</v>
      </c>
      <c r="F311" s="13" t="s">
        <v>58</v>
      </c>
      <c r="G311" s="13" t="s">
        <v>29</v>
      </c>
      <c r="H311" s="13" t="s">
        <v>615</v>
      </c>
      <c r="I311" s="36" t="s">
        <v>616</v>
      </c>
      <c r="J311" s="13">
        <v>35</v>
      </c>
      <c r="K311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BOŚ.6746.35.2017.ŁD</v>
      </c>
      <c r="L311" s="93">
        <v>42837</v>
      </c>
      <c r="M311" s="77" t="s">
        <v>19</v>
      </c>
      <c r="N311" s="88">
        <f ca="1">IF(zgłoszenia[[#This Row],[ID]]&gt;0,IF(zgłoszenia[[#This Row],[Data zakończenia sprawy]]=0,TODAY()-D311,zgłoszenia[[#This Row],[Data zakończenia sprawy]]-zgłoszenia[[#This Row],[Data wpływu wniosku]]),"")</f>
        <v>19</v>
      </c>
      <c r="O311" s="69">
        <f>IF($F311=dane!$B$8,6743+3,(IF($F311=dane!$B$9,6743+4,(IF($F311=dane!$B$10,6743+5,6743)))))</f>
        <v>6746</v>
      </c>
      <c r="P311" s="74"/>
    </row>
    <row r="312" spans="1:17" ht="45" x14ac:dyDescent="0.25">
      <c r="A312" s="62">
        <f>IF(zgłoszenia[[#This Row],[ID]]&gt;0,A311+1,"--")</f>
        <v>309</v>
      </c>
      <c r="B312" s="14" t="s">
        <v>40</v>
      </c>
      <c r="C312" s="70">
        <v>6274</v>
      </c>
      <c r="D312" s="12">
        <v>42818</v>
      </c>
      <c r="E312" s="31" t="s">
        <v>149</v>
      </c>
      <c r="F312" s="13" t="s">
        <v>58</v>
      </c>
      <c r="G312" s="13" t="s">
        <v>29</v>
      </c>
      <c r="H312" s="13" t="s">
        <v>29</v>
      </c>
      <c r="I312" s="36" t="s">
        <v>617</v>
      </c>
      <c r="J312" s="13">
        <v>34</v>
      </c>
      <c r="K312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BOŚ.6746.34.2017.ŁD</v>
      </c>
      <c r="L312" s="93">
        <v>42837</v>
      </c>
      <c r="M312" s="77" t="s">
        <v>19</v>
      </c>
      <c r="N312" s="88">
        <f ca="1">IF(zgłoszenia[[#This Row],[ID]]&gt;0,IF(zgłoszenia[[#This Row],[Data zakończenia sprawy]]=0,TODAY()-D312,zgłoszenia[[#This Row],[Data zakończenia sprawy]]-zgłoszenia[[#This Row],[Data wpływu wniosku]]),"")</f>
        <v>19</v>
      </c>
      <c r="O312" s="69">
        <f>IF($F312=dane!$B$8,6743+3,(IF($F312=dane!$B$9,6743+4,(IF($F312=dane!$B$10,6743+5,6743)))))</f>
        <v>6746</v>
      </c>
      <c r="P312" s="74"/>
    </row>
    <row r="313" spans="1:17" ht="30" x14ac:dyDescent="0.25">
      <c r="A313" s="62">
        <f>IF(zgłoszenia[[#This Row],[ID]]&gt;0,A312+1,"--")</f>
        <v>310</v>
      </c>
      <c r="B313" s="14" t="s">
        <v>11</v>
      </c>
      <c r="C313" s="70">
        <v>6261</v>
      </c>
      <c r="D313" s="12">
        <v>42818</v>
      </c>
      <c r="E313" s="31" t="s">
        <v>619</v>
      </c>
      <c r="F313" s="13" t="s">
        <v>23</v>
      </c>
      <c r="G313" s="13" t="s">
        <v>24</v>
      </c>
      <c r="H313" s="13" t="s">
        <v>620</v>
      </c>
      <c r="I313" s="36" t="s">
        <v>621</v>
      </c>
      <c r="J313" s="13">
        <v>268</v>
      </c>
      <c r="K3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BOŚ.6743.268.2017.AA</v>
      </c>
      <c r="L313" s="12">
        <v>42859</v>
      </c>
      <c r="M313" s="13" t="s">
        <v>22</v>
      </c>
      <c r="N313" s="11">
        <f ca="1">IF(zgłoszenia[[#This Row],[ID]]&gt;0,IF(zgłoszenia[[#This Row],[Data zakończenia sprawy]]=0,TODAY()-D313,zgłoszenia[[#This Row],[Data zakończenia sprawy]]-zgłoszenia[[#This Row],[Data wpływu wniosku]]),"")</f>
        <v>41</v>
      </c>
      <c r="O313" s="65">
        <f>IF($F313=dane!$B$8,6743+3,(IF($F313=dane!$B$9,6743+4,(IF($F313=dane!$B$10,6743+5,6743)))))</f>
        <v>6743</v>
      </c>
    </row>
    <row r="314" spans="1:17" ht="45" x14ac:dyDescent="0.25">
      <c r="A314" s="62">
        <f>IF(zgłoszenia[[#This Row],[ID]]&gt;0,A313+1,"--")</f>
        <v>311</v>
      </c>
      <c r="B314" s="14" t="s">
        <v>11</v>
      </c>
      <c r="C314" s="70">
        <v>6452</v>
      </c>
      <c r="D314" s="12">
        <v>42821</v>
      </c>
      <c r="E314" s="31" t="s">
        <v>69</v>
      </c>
      <c r="F314" s="13" t="s">
        <v>17</v>
      </c>
      <c r="G314" s="13" t="s">
        <v>30</v>
      </c>
      <c r="H314" s="13" t="s">
        <v>264</v>
      </c>
      <c r="I314" s="36" t="s">
        <v>622</v>
      </c>
      <c r="J314" s="13">
        <v>271</v>
      </c>
      <c r="K3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BOŚ.6743.271.2017.AA</v>
      </c>
      <c r="L314" s="12">
        <v>42853</v>
      </c>
      <c r="M314" s="13" t="s">
        <v>19</v>
      </c>
      <c r="N314" s="11">
        <f ca="1">IF(zgłoszenia[[#This Row],[ID]]&gt;0,IF(zgłoszenia[[#This Row],[Data zakończenia sprawy]]=0,TODAY()-D314,zgłoszenia[[#This Row],[Data zakończenia sprawy]]-zgłoszenia[[#This Row],[Data wpływu wniosku]]),"")</f>
        <v>32</v>
      </c>
      <c r="O314" s="65">
        <f>IF($F314=dane!$B$8,6743+3,(IF($F314=dane!$B$9,6743+4,(IF($F314=dane!$B$10,6743+5,6743)))))</f>
        <v>6743</v>
      </c>
    </row>
    <row r="315" spans="1:17" ht="45" x14ac:dyDescent="0.25">
      <c r="A315" s="62">
        <f>IF(zgłoszenia[[#This Row],[ID]]&gt;0,A314+1,"--")</f>
        <v>312</v>
      </c>
      <c r="B315" s="14" t="s">
        <v>11</v>
      </c>
      <c r="C315" s="70">
        <v>6450</v>
      </c>
      <c r="D315" s="12">
        <v>42821</v>
      </c>
      <c r="E315" s="31" t="s">
        <v>69</v>
      </c>
      <c r="F315" s="13" t="s">
        <v>17</v>
      </c>
      <c r="G315" s="13" t="s">
        <v>30</v>
      </c>
      <c r="H315" s="13" t="s">
        <v>264</v>
      </c>
      <c r="I315" s="36" t="s">
        <v>623</v>
      </c>
      <c r="J315" s="13">
        <v>270</v>
      </c>
      <c r="K3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BOŚ.6743.270.2017.AA</v>
      </c>
      <c r="L315" s="12">
        <v>42853</v>
      </c>
      <c r="M315" s="13" t="s">
        <v>19</v>
      </c>
      <c r="N315" s="11">
        <f ca="1">IF(zgłoszenia[[#This Row],[ID]]&gt;0,IF(zgłoszenia[[#This Row],[Data zakończenia sprawy]]=0,TODAY()-D315,zgłoszenia[[#This Row],[Data zakończenia sprawy]]-zgłoszenia[[#This Row],[Data wpływu wniosku]]),"")</f>
        <v>32</v>
      </c>
      <c r="O315" s="65">
        <f>IF($F315=dane!$B$8,6743+3,(IF($F315=dane!$B$9,6743+4,(IF($F315=dane!$B$10,6743+5,6743)))))</f>
        <v>6743</v>
      </c>
    </row>
    <row r="316" spans="1:17" ht="45" x14ac:dyDescent="0.25">
      <c r="A316" s="62">
        <f>IF(zgłoszenia[[#This Row],[ID]]&gt;0,A315+1,"--")</f>
        <v>313</v>
      </c>
      <c r="B316" s="14" t="s">
        <v>61</v>
      </c>
      <c r="C316" s="70">
        <v>6453</v>
      </c>
      <c r="D316" s="12">
        <v>42821</v>
      </c>
      <c r="E316" s="31" t="s">
        <v>280</v>
      </c>
      <c r="F316" s="13" t="s">
        <v>20</v>
      </c>
      <c r="G316" s="13" t="s">
        <v>29</v>
      </c>
      <c r="H316" s="13" t="s">
        <v>99</v>
      </c>
      <c r="I316" s="36" t="s">
        <v>624</v>
      </c>
      <c r="J316" s="13">
        <v>264</v>
      </c>
      <c r="K3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BOŚ.6743.264.2017.WK</v>
      </c>
      <c r="L316" s="12">
        <v>42835</v>
      </c>
      <c r="M316" s="13" t="s">
        <v>19</v>
      </c>
      <c r="N316" s="11">
        <f ca="1">IF(zgłoszenia[[#This Row],[ID]]&gt;0,IF(zgłoszenia[[#This Row],[Data zakończenia sprawy]]=0,TODAY()-D316,zgłoszenia[[#This Row],[Data zakończenia sprawy]]-zgłoszenia[[#This Row],[Data wpływu wniosku]]),"")</f>
        <v>14</v>
      </c>
      <c r="O316" s="65">
        <f>IF($F316=dane!$B$8,6743+3,(IF($F316=dane!$B$9,6743+4,(IF($F316=dane!$B$10,6743+5,6743)))))</f>
        <v>6743</v>
      </c>
    </row>
    <row r="317" spans="1:17" ht="45" x14ac:dyDescent="0.25">
      <c r="A317" s="62">
        <f>IF(zgłoszenia[[#This Row],[ID]]&gt;0,A316+1,"--")</f>
        <v>314</v>
      </c>
      <c r="B317" s="14" t="s">
        <v>61</v>
      </c>
      <c r="C317" s="70">
        <v>6451</v>
      </c>
      <c r="D317" s="12">
        <v>42821</v>
      </c>
      <c r="E317" s="31" t="s">
        <v>280</v>
      </c>
      <c r="F317" s="13" t="s">
        <v>20</v>
      </c>
      <c r="G317" s="13" t="s">
        <v>29</v>
      </c>
      <c r="H317" s="13" t="s">
        <v>29</v>
      </c>
      <c r="I317" s="36" t="s">
        <v>625</v>
      </c>
      <c r="J317" s="13">
        <v>265</v>
      </c>
      <c r="K3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BOŚ.6743.265.2017.WK</v>
      </c>
      <c r="L317" s="12">
        <v>42838</v>
      </c>
      <c r="M317" s="13" t="s">
        <v>19</v>
      </c>
      <c r="N317" s="11">
        <f ca="1">IF(zgłoszenia[[#This Row],[ID]]&gt;0,IF(zgłoszenia[[#This Row],[Data zakończenia sprawy]]=0,TODAY()-D317,zgłoszenia[[#This Row],[Data zakończenia sprawy]]-zgłoszenia[[#This Row],[Data wpływu wniosku]]),"")</f>
        <v>17</v>
      </c>
      <c r="O317" s="65">
        <f>IF($F317=dane!$B$8,6743+3,(IF($F317=dane!$B$9,6743+4,(IF($F317=dane!$B$10,6743+5,6743)))))</f>
        <v>6743</v>
      </c>
    </row>
    <row r="318" spans="1:17" ht="30" x14ac:dyDescent="0.25">
      <c r="A318" s="62">
        <f>IF(zgłoszenia[[#This Row],[ID]]&gt;0,A317+1,"--")</f>
        <v>315</v>
      </c>
      <c r="B318" s="14" t="s">
        <v>61</v>
      </c>
      <c r="C318" s="70">
        <v>6457</v>
      </c>
      <c r="D318" s="12">
        <v>42821</v>
      </c>
      <c r="E318" s="31" t="s">
        <v>626</v>
      </c>
      <c r="F318" s="13" t="s">
        <v>20</v>
      </c>
      <c r="G318" s="13" t="s">
        <v>29</v>
      </c>
      <c r="H318" s="13" t="s">
        <v>29</v>
      </c>
      <c r="I318" s="36" t="s">
        <v>627</v>
      </c>
      <c r="J318" s="13">
        <v>263</v>
      </c>
      <c r="K3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BOŚ.6743.263.2017.WK</v>
      </c>
      <c r="L318" s="12">
        <v>42860</v>
      </c>
      <c r="M318" s="13" t="s">
        <v>22</v>
      </c>
      <c r="N318" s="11">
        <f ca="1">IF(zgłoszenia[[#This Row],[ID]]&gt;0,IF(zgłoszenia[[#This Row],[Data zakończenia sprawy]]=0,TODAY()-D318,zgłoszenia[[#This Row],[Data zakończenia sprawy]]-zgłoszenia[[#This Row],[Data wpływu wniosku]]),"")</f>
        <v>39</v>
      </c>
      <c r="O318" s="65">
        <f>IF($F318=dane!$B$8,6743+3,(IF($F318=dane!$B$9,6743+4,(IF($F318=dane!$B$10,6743+5,6743)))))</f>
        <v>6743</v>
      </c>
    </row>
    <row r="319" spans="1:17" ht="30" x14ac:dyDescent="0.25">
      <c r="A319" s="62">
        <f>IF(zgłoszenia[[#This Row],[ID]]&gt;0,A318+1,"--")</f>
        <v>316</v>
      </c>
      <c r="B319" s="14" t="s">
        <v>40</v>
      </c>
      <c r="C319" s="70">
        <v>6283</v>
      </c>
      <c r="D319" s="12">
        <v>42818</v>
      </c>
      <c r="E319" s="31" t="s">
        <v>114</v>
      </c>
      <c r="F319" s="13" t="s">
        <v>23</v>
      </c>
      <c r="G319" s="13" t="s">
        <v>21</v>
      </c>
      <c r="H319" s="13" t="s">
        <v>628</v>
      </c>
      <c r="I319" s="36" t="s">
        <v>629</v>
      </c>
      <c r="J319" s="13">
        <v>293</v>
      </c>
      <c r="K3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BOŚ.6743.293.2017.ŁD</v>
      </c>
      <c r="L319" s="12">
        <v>42830</v>
      </c>
      <c r="M319" s="13" t="s">
        <v>62</v>
      </c>
      <c r="N319" s="11">
        <f ca="1">IF(zgłoszenia[[#This Row],[ID]]&gt;0,IF(zgłoszenia[[#This Row],[Data zakończenia sprawy]]=0,TODAY()-D319,zgłoszenia[[#This Row],[Data zakończenia sprawy]]-zgłoszenia[[#This Row],[Data wpływu wniosku]]),"")</f>
        <v>12</v>
      </c>
      <c r="O319" s="65">
        <f>IF($F319=dane!$B$8,6743+3,(IF($F319=dane!$B$9,6743+4,(IF($F319=dane!$B$10,6743+5,6743)))))</f>
        <v>6743</v>
      </c>
    </row>
    <row r="320" spans="1:17" ht="30" x14ac:dyDescent="0.25">
      <c r="A320" s="62">
        <f>IF(zgłoszenia[[#This Row],[ID]]&gt;0,A319+1,"--")</f>
        <v>317</v>
      </c>
      <c r="B320" s="14" t="s">
        <v>11</v>
      </c>
      <c r="C320" s="70">
        <v>6440</v>
      </c>
      <c r="D320" s="12">
        <v>42821</v>
      </c>
      <c r="E320" s="31" t="s">
        <v>630</v>
      </c>
      <c r="F320" s="13" t="s">
        <v>23</v>
      </c>
      <c r="G320" s="13" t="s">
        <v>30</v>
      </c>
      <c r="H320" s="13" t="s">
        <v>601</v>
      </c>
      <c r="I320" s="36" t="s">
        <v>631</v>
      </c>
      <c r="J320" s="13">
        <v>269</v>
      </c>
      <c r="K3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BOŚ.6743.269.2017.AA</v>
      </c>
      <c r="L320" s="12">
        <v>42836</v>
      </c>
      <c r="M320" s="13" t="s">
        <v>62</v>
      </c>
      <c r="N320" s="11">
        <f ca="1">IF(zgłoszenia[[#This Row],[ID]]&gt;0,IF(zgłoszenia[[#This Row],[Data zakończenia sprawy]]=0,TODAY()-D320,zgłoszenia[[#This Row],[Data zakończenia sprawy]]-zgłoszenia[[#This Row],[Data wpływu wniosku]]),"")</f>
        <v>15</v>
      </c>
      <c r="O320" s="65">
        <f>IF($F320=dane!$B$8,6743+3,(IF($F320=dane!$B$9,6743+4,(IF($F320=dane!$B$10,6743+5,6743)))))</f>
        <v>6743</v>
      </c>
    </row>
    <row r="321" spans="1:15" ht="45" x14ac:dyDescent="0.25">
      <c r="A321" s="62">
        <f>IF(zgłoszenia[[#This Row],[ID]]&gt;0,A320+1,"--")</f>
        <v>318</v>
      </c>
      <c r="B321" s="14" t="s">
        <v>38</v>
      </c>
      <c r="C321" s="70">
        <v>6533</v>
      </c>
      <c r="D321" s="12">
        <v>42822</v>
      </c>
      <c r="E321" s="31" t="s">
        <v>632</v>
      </c>
      <c r="F321" s="13" t="s">
        <v>17</v>
      </c>
      <c r="G321" s="13" t="s">
        <v>18</v>
      </c>
      <c r="H321" s="13" t="s">
        <v>104</v>
      </c>
      <c r="I321" s="36" t="s">
        <v>633</v>
      </c>
      <c r="J321" s="13">
        <v>266</v>
      </c>
      <c r="K3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BOŚ.6743.266.2017.IN</v>
      </c>
      <c r="L321" s="12">
        <v>42839</v>
      </c>
      <c r="M321" s="13" t="s">
        <v>19</v>
      </c>
      <c r="N321" s="11">
        <f ca="1">IF(zgłoszenia[[#This Row],[ID]]&gt;0,IF(zgłoszenia[[#This Row],[Data zakończenia sprawy]]=0,TODAY()-D321,zgłoszenia[[#This Row],[Data zakończenia sprawy]]-zgłoszenia[[#This Row],[Data wpływu wniosku]]),"")</f>
        <v>17</v>
      </c>
      <c r="O321" s="65">
        <f>IF($F321=dane!$B$8,6743+3,(IF($F321=dane!$B$9,6743+4,(IF($F321=dane!$B$10,6743+5,6743)))))</f>
        <v>6743</v>
      </c>
    </row>
    <row r="322" spans="1:15" ht="45" x14ac:dyDescent="0.25">
      <c r="A322" s="62">
        <f>IF(zgłoszenia[[#This Row],[ID]]&gt;0,A321+1,"--")</f>
        <v>319</v>
      </c>
      <c r="B322" s="14" t="s">
        <v>38</v>
      </c>
      <c r="C322" s="70">
        <v>6534</v>
      </c>
      <c r="D322" s="12">
        <v>42822</v>
      </c>
      <c r="E322" s="31" t="s">
        <v>634</v>
      </c>
      <c r="F322" s="13" t="s">
        <v>17</v>
      </c>
      <c r="G322" s="13" t="s">
        <v>18</v>
      </c>
      <c r="H322" s="13" t="s">
        <v>635</v>
      </c>
      <c r="I322" s="36" t="s">
        <v>636</v>
      </c>
      <c r="J322" s="13">
        <v>267</v>
      </c>
      <c r="K3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BOŚ.6743.267.2017.IN</v>
      </c>
      <c r="L322" s="12">
        <v>42850</v>
      </c>
      <c r="M322" s="13" t="s">
        <v>19</v>
      </c>
      <c r="N322" s="11">
        <f ca="1">IF(zgłoszenia[[#This Row],[ID]]&gt;0,IF(zgłoszenia[[#This Row],[Data zakończenia sprawy]]=0,TODAY()-D322,zgłoszenia[[#This Row],[Data zakończenia sprawy]]-zgłoszenia[[#This Row],[Data wpływu wniosku]]),"")</f>
        <v>28</v>
      </c>
      <c r="O322" s="65">
        <f>IF($F322=dane!$B$8,6743+3,(IF($F322=dane!$B$9,6743+4,(IF($F322=dane!$B$10,6743+5,6743)))))</f>
        <v>6743</v>
      </c>
    </row>
    <row r="323" spans="1:15" ht="45" x14ac:dyDescent="0.25">
      <c r="A323" s="62">
        <f>IF(zgłoszenia[[#This Row],[ID]]&gt;0,A322+1,"--")</f>
        <v>320</v>
      </c>
      <c r="B323" s="14" t="s">
        <v>61</v>
      </c>
      <c r="C323" s="70">
        <v>6545</v>
      </c>
      <c r="D323" s="12">
        <v>42822</v>
      </c>
      <c r="E323" s="71" t="s">
        <v>978</v>
      </c>
      <c r="F323" s="13" t="s">
        <v>17</v>
      </c>
      <c r="G323" s="13" t="s">
        <v>29</v>
      </c>
      <c r="H323" s="13" t="s">
        <v>29</v>
      </c>
      <c r="I323" s="36" t="s">
        <v>638</v>
      </c>
      <c r="J323" s="13">
        <v>276</v>
      </c>
      <c r="K3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BOŚ.6743.276.2017.WK</v>
      </c>
      <c r="L323" s="12">
        <v>42866</v>
      </c>
      <c r="M323" s="13" t="s">
        <v>19</v>
      </c>
      <c r="N323" s="11">
        <f ca="1">IF(zgłoszenia[[#This Row],[ID]]&gt;0,IF(zgłoszenia[[#This Row],[Data zakończenia sprawy]]=0,TODAY()-D323,zgłoszenia[[#This Row],[Data zakończenia sprawy]]-zgłoszenia[[#This Row],[Data wpływu wniosku]]),"")</f>
        <v>44</v>
      </c>
      <c r="O323" s="65">
        <f>IF($F323=dane!$B$8,6743+3,(IF($F323=dane!$B$9,6743+4,(IF($F323=dane!$B$10,6743+5,6743)))))</f>
        <v>6743</v>
      </c>
    </row>
    <row r="324" spans="1:15" ht="45" x14ac:dyDescent="0.25">
      <c r="A324" s="62">
        <f>IF(zgłoszenia[[#This Row],[ID]]&gt;0,A323+1,"--")</f>
        <v>321</v>
      </c>
      <c r="B324" s="14" t="s">
        <v>61</v>
      </c>
      <c r="C324" s="70">
        <v>6626</v>
      </c>
      <c r="D324" s="12">
        <v>42823</v>
      </c>
      <c r="E324" s="31" t="s">
        <v>639</v>
      </c>
      <c r="F324" s="13" t="s">
        <v>17</v>
      </c>
      <c r="G324" s="13" t="s">
        <v>29</v>
      </c>
      <c r="H324" s="13" t="s">
        <v>99</v>
      </c>
      <c r="I324" s="36" t="s">
        <v>640</v>
      </c>
      <c r="J324" s="13">
        <v>274</v>
      </c>
      <c r="K3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BOŚ.6743.274.2017.WK</v>
      </c>
      <c r="L324" s="12">
        <v>42859</v>
      </c>
      <c r="M324" s="13" t="s">
        <v>19</v>
      </c>
      <c r="N324" s="11">
        <f ca="1">IF(zgłoszenia[[#This Row],[ID]]&gt;0,IF(zgłoszenia[[#This Row],[Data zakończenia sprawy]]=0,TODAY()-D324,zgłoszenia[[#This Row],[Data zakończenia sprawy]]-zgłoszenia[[#This Row],[Data wpływu wniosku]]),"")</f>
        <v>36</v>
      </c>
      <c r="O324" s="65">
        <f>IF($F324=dane!$B$8,6743+3,(IF($F324=dane!$B$9,6743+4,(IF($F324=dane!$B$10,6743+5,6743)))))</f>
        <v>6743</v>
      </c>
    </row>
    <row r="325" spans="1:15" ht="45" x14ac:dyDescent="0.25">
      <c r="A325" s="62">
        <f>IF(zgłoszenia[[#This Row],[ID]]&gt;0,A324+1,"--")</f>
        <v>322</v>
      </c>
      <c r="B325" s="14" t="s">
        <v>61</v>
      </c>
      <c r="C325" s="70">
        <v>6623</v>
      </c>
      <c r="D325" s="12">
        <v>42823</v>
      </c>
      <c r="E325" s="31" t="s">
        <v>639</v>
      </c>
      <c r="F325" s="13" t="s">
        <v>17</v>
      </c>
      <c r="G325" s="13" t="s">
        <v>29</v>
      </c>
      <c r="H325" s="13" t="s">
        <v>99</v>
      </c>
      <c r="I325" s="36" t="s">
        <v>641</v>
      </c>
      <c r="J325" s="13">
        <v>273</v>
      </c>
      <c r="K3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BOŚ.6743.273.2017.WK</v>
      </c>
      <c r="L325" s="12">
        <v>42859</v>
      </c>
      <c r="M325" s="13" t="s">
        <v>19</v>
      </c>
      <c r="N325" s="11">
        <f ca="1">IF(zgłoszenia[[#This Row],[ID]]&gt;0,IF(zgłoszenia[[#This Row],[Data zakończenia sprawy]]=0,TODAY()-D325,zgłoszenia[[#This Row],[Data zakończenia sprawy]]-zgłoszenia[[#This Row],[Data wpływu wniosku]]),"")</f>
        <v>36</v>
      </c>
      <c r="O325" s="65">
        <f>IF($F325=dane!$B$8,6743+3,(IF($F325=dane!$B$9,6743+4,(IF($F325=dane!$B$10,6743+5,6743)))))</f>
        <v>6743</v>
      </c>
    </row>
    <row r="326" spans="1:15" ht="60" x14ac:dyDescent="0.25">
      <c r="A326" s="62">
        <f>IF(zgłoszenia[[#This Row],[ID]]&gt;0,A325+1,"--")</f>
        <v>323</v>
      </c>
      <c r="B326" s="14" t="s">
        <v>61</v>
      </c>
      <c r="C326" s="70">
        <v>6614</v>
      </c>
      <c r="D326" s="12">
        <v>42823</v>
      </c>
      <c r="E326" s="31" t="s">
        <v>91</v>
      </c>
      <c r="F326" s="13" t="s">
        <v>17</v>
      </c>
      <c r="G326" s="13" t="s">
        <v>29</v>
      </c>
      <c r="H326" s="13" t="s">
        <v>29</v>
      </c>
      <c r="I326" s="36" t="s">
        <v>642</v>
      </c>
      <c r="J326" s="13">
        <v>272</v>
      </c>
      <c r="K3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BOŚ.6743.272.2017.WK</v>
      </c>
      <c r="L326" s="12">
        <v>42838</v>
      </c>
      <c r="M326" s="13" t="s">
        <v>19</v>
      </c>
      <c r="N326" s="11">
        <f ca="1">IF(zgłoszenia[[#This Row],[ID]]&gt;0,IF(zgłoszenia[[#This Row],[Data zakończenia sprawy]]=0,TODAY()-D326,zgłoszenia[[#This Row],[Data zakończenia sprawy]]-zgłoszenia[[#This Row],[Data wpływu wniosku]]),"")</f>
        <v>15</v>
      </c>
      <c r="O326" s="65">
        <f>IF($F326=dane!$B$8,6743+3,(IF($F326=dane!$B$9,6743+4,(IF($F326=dane!$B$10,6743+5,6743)))))</f>
        <v>6743</v>
      </c>
    </row>
    <row r="327" spans="1:15" ht="45" x14ac:dyDescent="0.25">
      <c r="A327" s="62">
        <f>IF(zgłoszenia[[#This Row],[ID]]&gt;0,A326+1,"--")</f>
        <v>324</v>
      </c>
      <c r="B327" s="14" t="s">
        <v>61</v>
      </c>
      <c r="C327" s="70">
        <v>6628</v>
      </c>
      <c r="D327" s="12">
        <v>42823</v>
      </c>
      <c r="E327" s="31" t="s">
        <v>180</v>
      </c>
      <c r="F327" s="13" t="s">
        <v>17</v>
      </c>
      <c r="G327" s="13" t="s">
        <v>29</v>
      </c>
      <c r="H327" s="13" t="s">
        <v>29</v>
      </c>
      <c r="I327" s="36" t="s">
        <v>642</v>
      </c>
      <c r="J327" s="13">
        <v>275</v>
      </c>
      <c r="K3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BOŚ.6743.275.2017.WK</v>
      </c>
      <c r="L327" s="12">
        <v>42838</v>
      </c>
      <c r="M327" s="13" t="s">
        <v>19</v>
      </c>
      <c r="N327" s="11">
        <f ca="1">IF(zgłoszenia[[#This Row],[ID]]&gt;0,IF(zgłoszenia[[#This Row],[Data zakończenia sprawy]]=0,TODAY()-D327,zgłoszenia[[#This Row],[Data zakończenia sprawy]]-zgłoszenia[[#This Row],[Data wpływu wniosku]]),"")</f>
        <v>15</v>
      </c>
      <c r="O327" s="65">
        <f>IF($F327=dane!$B$8,6743+3,(IF($F327=dane!$B$9,6743+4,(IF($F327=dane!$B$10,6743+5,6743)))))</f>
        <v>6743</v>
      </c>
    </row>
    <row r="328" spans="1:15" ht="45" x14ac:dyDescent="0.25">
      <c r="A328" s="62">
        <f>IF(zgłoszenia[[#This Row],[ID]]&gt;0,A327+1,"--")</f>
        <v>325</v>
      </c>
      <c r="B328" s="14" t="s">
        <v>61</v>
      </c>
      <c r="C328" s="70">
        <v>6681</v>
      </c>
      <c r="D328" s="12">
        <v>42823</v>
      </c>
      <c r="E328" s="31" t="s">
        <v>643</v>
      </c>
      <c r="F328" s="13" t="s">
        <v>20</v>
      </c>
      <c r="G328" s="13" t="s">
        <v>29</v>
      </c>
      <c r="H328" s="13" t="s">
        <v>29</v>
      </c>
      <c r="I328" s="36" t="s">
        <v>333</v>
      </c>
      <c r="J328" s="13">
        <v>279</v>
      </c>
      <c r="K3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BOŚ.6743.279.2017.WK</v>
      </c>
      <c r="L328" s="12">
        <v>42836</v>
      </c>
      <c r="M328" s="13" t="s">
        <v>19</v>
      </c>
      <c r="N328" s="11">
        <f ca="1">IF(zgłoszenia[[#This Row],[ID]]&gt;0,IF(zgłoszenia[[#This Row],[Data zakończenia sprawy]]=0,TODAY()-D328,zgłoszenia[[#This Row],[Data zakończenia sprawy]]-zgłoszenia[[#This Row],[Data wpływu wniosku]]),"")</f>
        <v>13</v>
      </c>
      <c r="O328" s="65">
        <f>IF($F328=dane!$B$8,6743+3,(IF($F328=dane!$B$9,6743+4,(IF($F328=dane!$B$10,6743+5,6743)))))</f>
        <v>6743</v>
      </c>
    </row>
    <row r="329" spans="1:15" s="3" customFormat="1" ht="45" x14ac:dyDescent="0.25">
      <c r="A329" s="62">
        <f>IF(zgłoszenia[[#This Row],[ID]]&gt;0,A328+1,"--")</f>
        <v>326</v>
      </c>
      <c r="B329" s="14" t="s">
        <v>61</v>
      </c>
      <c r="C329" s="70">
        <v>6668</v>
      </c>
      <c r="D329" s="12">
        <v>42823</v>
      </c>
      <c r="E329" s="31" t="s">
        <v>644</v>
      </c>
      <c r="F329" s="13" t="s">
        <v>20</v>
      </c>
      <c r="G329" s="13" t="s">
        <v>29</v>
      </c>
      <c r="H329" s="13" t="s">
        <v>281</v>
      </c>
      <c r="I329" s="36" t="s">
        <v>645</v>
      </c>
      <c r="J329" s="13">
        <v>278</v>
      </c>
      <c r="K3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BOŚ.6743.278.2017.WK</v>
      </c>
      <c r="L329" s="12">
        <v>42835</v>
      </c>
      <c r="M329" s="13" t="s">
        <v>19</v>
      </c>
      <c r="N329" s="11">
        <f ca="1">IF(zgłoszenia[[#This Row],[ID]]&gt;0,IF(zgłoszenia[[#This Row],[Data zakończenia sprawy]]=0,TODAY()-D329,zgłoszenia[[#This Row],[Data zakończenia sprawy]]-zgłoszenia[[#This Row],[Data wpływu wniosku]]),"")</f>
        <v>12</v>
      </c>
      <c r="O329" s="65">
        <f>IF($F329=dane!$B$8,6743+3,(IF($F329=dane!$B$9,6743+4,(IF($F329=dane!$B$10,6743+5,6743)))))</f>
        <v>6743</v>
      </c>
    </row>
    <row r="330" spans="1:15" ht="45" x14ac:dyDescent="0.25">
      <c r="A330" s="62">
        <f>IF(zgłoszenia[[#This Row],[ID]]&gt;0,A329+1,"--")</f>
        <v>327</v>
      </c>
      <c r="B330" s="14" t="s">
        <v>61</v>
      </c>
      <c r="C330" s="70">
        <v>6667</v>
      </c>
      <c r="D330" s="12">
        <v>42823</v>
      </c>
      <c r="E330" s="31" t="s">
        <v>646</v>
      </c>
      <c r="F330" s="13" t="s">
        <v>20</v>
      </c>
      <c r="G330" s="13" t="s">
        <v>29</v>
      </c>
      <c r="H330" s="13" t="s">
        <v>281</v>
      </c>
      <c r="I330" s="36" t="s">
        <v>282</v>
      </c>
      <c r="J330" s="13">
        <v>277</v>
      </c>
      <c r="K3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BOŚ.6743.277.2017.WK</v>
      </c>
      <c r="L330" s="12">
        <v>42859</v>
      </c>
      <c r="M330" s="13" t="s">
        <v>19</v>
      </c>
      <c r="N330" s="11">
        <f ca="1">IF(zgłoszenia[[#This Row],[ID]]&gt;0,IF(zgłoszenia[[#This Row],[Data zakończenia sprawy]]=0,TODAY()-D330,zgłoszenia[[#This Row],[Data zakończenia sprawy]]-zgłoszenia[[#This Row],[Data wpływu wniosku]]),"")</f>
        <v>36</v>
      </c>
      <c r="O330" s="65">
        <f>IF($F330=dane!$B$8,6743+3,(IF($F330=dane!$B$9,6743+4,(IF($F330=dane!$B$10,6743+5,6743)))))</f>
        <v>6743</v>
      </c>
    </row>
    <row r="331" spans="1:15" ht="45" x14ac:dyDescent="0.25">
      <c r="A331" s="62">
        <f>IF(zgłoszenia[[#This Row],[ID]]&gt;0,A330+1,"--")</f>
        <v>328</v>
      </c>
      <c r="B331" s="14" t="s">
        <v>40</v>
      </c>
      <c r="C331" s="70">
        <v>6669</v>
      </c>
      <c r="D331" s="12">
        <v>42823</v>
      </c>
      <c r="E331" s="31" t="s">
        <v>114</v>
      </c>
      <c r="F331" s="13" t="s">
        <v>23</v>
      </c>
      <c r="G331" s="13" t="s">
        <v>21</v>
      </c>
      <c r="H331" s="13" t="s">
        <v>647</v>
      </c>
      <c r="I331" s="36" t="s">
        <v>648</v>
      </c>
      <c r="J331" s="13">
        <v>298</v>
      </c>
      <c r="K3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BOŚ.6743.298.2017.ŁD</v>
      </c>
      <c r="L331" s="12">
        <v>42844</v>
      </c>
      <c r="M331" s="13" t="s">
        <v>19</v>
      </c>
      <c r="N331" s="11">
        <f ca="1">IF(zgłoszenia[[#This Row],[ID]]&gt;0,IF(zgłoszenia[[#This Row],[Data zakończenia sprawy]]=0,TODAY()-D331,zgłoszenia[[#This Row],[Data zakończenia sprawy]]-zgłoszenia[[#This Row],[Data wpływu wniosku]]),"")</f>
        <v>21</v>
      </c>
      <c r="O331" s="65">
        <f>IF($F331=dane!$B$8,6743+3,(IF($F331=dane!$B$9,6743+4,(IF($F331=dane!$B$10,6743+5,6743)))))</f>
        <v>6743</v>
      </c>
    </row>
    <row r="332" spans="1:15" ht="45" x14ac:dyDescent="0.25">
      <c r="A332" s="62">
        <f>IF(zgłoszenia[[#This Row],[ID]]&gt;0,A331+1,"--")</f>
        <v>329</v>
      </c>
      <c r="B332" s="14" t="s">
        <v>40</v>
      </c>
      <c r="C332" s="70">
        <v>6676</v>
      </c>
      <c r="D332" s="12">
        <v>42823</v>
      </c>
      <c r="E332" s="31" t="s">
        <v>639</v>
      </c>
      <c r="F332" s="13" t="s">
        <v>17</v>
      </c>
      <c r="G332" s="13" t="s">
        <v>30</v>
      </c>
      <c r="H332" s="13" t="s">
        <v>601</v>
      </c>
      <c r="I332" s="36" t="s">
        <v>649</v>
      </c>
      <c r="J332" s="13">
        <v>299</v>
      </c>
      <c r="K3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BOŚ.6743.299.2017.ŁD</v>
      </c>
      <c r="L332" s="12">
        <v>42844</v>
      </c>
      <c r="M332" s="13" t="s">
        <v>19</v>
      </c>
      <c r="N332" s="11">
        <f ca="1">IF(zgłoszenia[[#This Row],[ID]]&gt;0,IF(zgłoszenia[[#This Row],[Data zakończenia sprawy]]=0,TODAY()-D332,zgłoszenia[[#This Row],[Data zakończenia sprawy]]-zgłoszenia[[#This Row],[Data wpływu wniosku]]),"")</f>
        <v>21</v>
      </c>
      <c r="O332" s="65">
        <f>IF($F332=dane!$B$8,6743+3,(IF($F332=dane!$B$9,6743+4,(IF($F332=dane!$B$10,6743+5,6743)))))</f>
        <v>6743</v>
      </c>
    </row>
    <row r="333" spans="1:15" ht="30" x14ac:dyDescent="0.25">
      <c r="A333" s="62">
        <f>IF(zgłoszenia[[#This Row],[ID]]&gt;0,A332+1,"--")</f>
        <v>330</v>
      </c>
      <c r="B333" s="14" t="s">
        <v>40</v>
      </c>
      <c r="C333" s="70">
        <v>6598</v>
      </c>
      <c r="D333" s="12">
        <v>42823</v>
      </c>
      <c r="E333" s="31" t="s">
        <v>650</v>
      </c>
      <c r="F333" s="13" t="s">
        <v>23</v>
      </c>
      <c r="G333" s="13" t="s">
        <v>21</v>
      </c>
      <c r="H333" s="13" t="s">
        <v>230</v>
      </c>
      <c r="I333" s="36" t="s">
        <v>651</v>
      </c>
      <c r="J333" s="13">
        <v>295</v>
      </c>
      <c r="K3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BOŚ.6743.295.2017.ŁD</v>
      </c>
      <c r="L333" s="12">
        <v>42830</v>
      </c>
      <c r="M333" s="13" t="s">
        <v>62</v>
      </c>
      <c r="N333" s="11">
        <f ca="1">IF(zgłoszenia[[#This Row],[ID]]&gt;0,IF(zgłoszenia[[#This Row],[Data zakończenia sprawy]]=0,TODAY()-D333,zgłoszenia[[#This Row],[Data zakończenia sprawy]]-zgłoszenia[[#This Row],[Data wpływu wniosku]]),"")</f>
        <v>7</v>
      </c>
      <c r="O333" s="65">
        <f>IF($F333=dane!$B$8,6743+3,(IF($F333=dane!$B$9,6743+4,(IF($F333=dane!$B$10,6743+5,6743)))))</f>
        <v>6743</v>
      </c>
    </row>
    <row r="334" spans="1:15" ht="45" x14ac:dyDescent="0.25">
      <c r="A334" s="62">
        <f>IF(zgłoszenia[[#This Row],[ID]]&gt;0,A333+1,"--")</f>
        <v>331</v>
      </c>
      <c r="B334" s="14" t="s">
        <v>59</v>
      </c>
      <c r="C334" s="70">
        <v>6683</v>
      </c>
      <c r="D334" s="12">
        <v>42823</v>
      </c>
      <c r="E334" s="31" t="s">
        <v>652</v>
      </c>
      <c r="F334" s="13" t="s">
        <v>17</v>
      </c>
      <c r="G334" s="13" t="s">
        <v>29</v>
      </c>
      <c r="H334" s="13" t="s">
        <v>99</v>
      </c>
      <c r="I334" s="36" t="s">
        <v>653</v>
      </c>
      <c r="J334" s="13">
        <v>337</v>
      </c>
      <c r="K3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BOŚ.6743.337.2017.SR</v>
      </c>
      <c r="L334" s="12">
        <v>42839</v>
      </c>
      <c r="M334" s="13" t="s">
        <v>31</v>
      </c>
      <c r="N334" s="11">
        <f ca="1">IF(zgłoszenia[[#This Row],[ID]]&gt;0,IF(zgłoszenia[[#This Row],[Data zakończenia sprawy]]=0,TODAY()-D334,zgłoszenia[[#This Row],[Data zakończenia sprawy]]-zgłoszenia[[#This Row],[Data wpływu wniosku]]),"")</f>
        <v>16</v>
      </c>
      <c r="O334" s="65">
        <f>IF($F334=dane!$B$8,6743+3,(IF($F334=dane!$B$9,6743+4,(IF($F334=dane!$B$10,6743+5,6743)))))</f>
        <v>6743</v>
      </c>
    </row>
    <row r="335" spans="1:15" ht="30" x14ac:dyDescent="0.25">
      <c r="A335" s="62">
        <f>IF(zgłoszenia[[#This Row],[ID]]&gt;0,A334+1,"--")</f>
        <v>332</v>
      </c>
      <c r="B335" s="14" t="s">
        <v>59</v>
      </c>
      <c r="C335" s="70">
        <v>6684</v>
      </c>
      <c r="D335" s="12">
        <v>42823</v>
      </c>
      <c r="E335" s="31" t="s">
        <v>604</v>
      </c>
      <c r="F335" s="13" t="s">
        <v>17</v>
      </c>
      <c r="G335" s="13" t="s">
        <v>26</v>
      </c>
      <c r="H335" s="13" t="s">
        <v>112</v>
      </c>
      <c r="I335" s="36" t="s">
        <v>654</v>
      </c>
      <c r="J335" s="13">
        <v>336</v>
      </c>
      <c r="K3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BOŚ.6743.336.2017.SR</v>
      </c>
      <c r="L335" s="12">
        <v>42839</v>
      </c>
      <c r="M335" s="13" t="s">
        <v>31</v>
      </c>
      <c r="N335" s="11">
        <f ca="1">IF(zgłoszenia[[#This Row],[ID]]&gt;0,IF(zgłoszenia[[#This Row],[Data zakończenia sprawy]]=0,TODAY()-D335,zgłoszenia[[#This Row],[Data zakończenia sprawy]]-zgłoszenia[[#This Row],[Data wpływu wniosku]]),"")</f>
        <v>16</v>
      </c>
      <c r="O335" s="65">
        <f>IF($F335=dane!$B$8,6743+3,(IF($F335=dane!$B$9,6743+4,(IF($F335=dane!$B$10,6743+5,6743)))))</f>
        <v>6743</v>
      </c>
    </row>
    <row r="336" spans="1:15" ht="30" x14ac:dyDescent="0.25">
      <c r="A336" s="62">
        <f>IF(zgłoszenia[[#This Row],[ID]]&gt;0,A335+1,"--")</f>
        <v>333</v>
      </c>
      <c r="B336" s="14" t="s">
        <v>39</v>
      </c>
      <c r="C336" s="70">
        <v>6817</v>
      </c>
      <c r="D336" s="12">
        <v>42825</v>
      </c>
      <c r="E336" s="31" t="s">
        <v>656</v>
      </c>
      <c r="F336" s="13" t="s">
        <v>23</v>
      </c>
      <c r="G336" s="13" t="s">
        <v>32</v>
      </c>
      <c r="H336" s="13" t="s">
        <v>32</v>
      </c>
      <c r="I336" s="36" t="s">
        <v>657</v>
      </c>
      <c r="J336" s="13">
        <v>282</v>
      </c>
      <c r="K3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BOŚ.6743.282.2017.MS</v>
      </c>
      <c r="L336" s="12">
        <v>42843</v>
      </c>
      <c r="M336" s="13" t="s">
        <v>62</v>
      </c>
      <c r="N336" s="11">
        <f ca="1">IF(zgłoszenia[[#This Row],[ID]]&gt;0,IF(zgłoszenia[[#This Row],[Data zakończenia sprawy]]=0,TODAY()-D336,zgłoszenia[[#This Row],[Data zakończenia sprawy]]-zgłoszenia[[#This Row],[Data wpływu wniosku]]),"")</f>
        <v>18</v>
      </c>
      <c r="O336" s="65">
        <f>IF($F336=dane!$B$8,6743+3,(IF($F336=dane!$B$9,6743+4,(IF($F336=dane!$B$10,6743+5,6743)))))</f>
        <v>6743</v>
      </c>
    </row>
    <row r="337" spans="1:15" ht="45" x14ac:dyDescent="0.25">
      <c r="A337" s="62">
        <f>IF(zgłoszenia[[#This Row],[ID]]&gt;0,A336+1,"--")</f>
        <v>334</v>
      </c>
      <c r="B337" s="14" t="s">
        <v>61</v>
      </c>
      <c r="C337" s="70">
        <v>6746</v>
      </c>
      <c r="D337" s="12">
        <v>42824</v>
      </c>
      <c r="E337" s="31" t="s">
        <v>180</v>
      </c>
      <c r="F337" s="13" t="s">
        <v>17</v>
      </c>
      <c r="G337" s="13" t="s">
        <v>29</v>
      </c>
      <c r="H337" s="13" t="s">
        <v>658</v>
      </c>
      <c r="I337" s="36" t="s">
        <v>659</v>
      </c>
      <c r="J337" s="13">
        <v>280</v>
      </c>
      <c r="K3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BOŚ.6743.280.2017.WK</v>
      </c>
      <c r="L337" s="12">
        <v>42859</v>
      </c>
      <c r="M337" s="13" t="s">
        <v>19</v>
      </c>
      <c r="N337" s="11">
        <f ca="1">IF(zgłoszenia[[#This Row],[ID]]&gt;0,IF(zgłoszenia[[#This Row],[Data zakończenia sprawy]]=0,TODAY()-D337,zgłoszenia[[#This Row],[Data zakończenia sprawy]]-zgłoszenia[[#This Row],[Data wpływu wniosku]]),"")</f>
        <v>35</v>
      </c>
      <c r="O337" s="65">
        <f>IF($F337=dane!$B$8,6743+3,(IF($F337=dane!$B$9,6743+4,(IF($F337=dane!$B$10,6743+5,6743)))))</f>
        <v>6743</v>
      </c>
    </row>
    <row r="338" spans="1:15" ht="45" x14ac:dyDescent="0.25">
      <c r="A338" s="62">
        <f>IF(zgłoszenia[[#This Row],[ID]]&gt;0,A337+1,"--")</f>
        <v>335</v>
      </c>
      <c r="B338" s="14" t="s">
        <v>37</v>
      </c>
      <c r="C338" s="70">
        <v>6734</v>
      </c>
      <c r="D338" s="12">
        <v>42824</v>
      </c>
      <c r="E338" s="31" t="s">
        <v>660</v>
      </c>
      <c r="F338" s="13" t="s">
        <v>23</v>
      </c>
      <c r="G338" s="13" t="s">
        <v>29</v>
      </c>
      <c r="H338" s="13" t="s">
        <v>281</v>
      </c>
      <c r="I338" s="36" t="s">
        <v>661</v>
      </c>
      <c r="J338" s="13">
        <v>300</v>
      </c>
      <c r="K3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BOŚ.6743.300.2017.AŁ</v>
      </c>
      <c r="L338" s="12">
        <v>42845</v>
      </c>
      <c r="M338" s="13" t="s">
        <v>19</v>
      </c>
      <c r="N338" s="11">
        <f ca="1">IF(zgłoszenia[[#This Row],[ID]]&gt;0,IF(zgłoszenia[[#This Row],[Data zakończenia sprawy]]=0,TODAY()-D338,zgłoszenia[[#This Row],[Data zakończenia sprawy]]-zgłoszenia[[#This Row],[Data wpływu wniosku]]),"")</f>
        <v>21</v>
      </c>
      <c r="O338" s="65">
        <f>IF($F338=dane!$B$8,6743+3,(IF($F338=dane!$B$9,6743+4,(IF($F338=dane!$B$10,6743+5,6743)))))</f>
        <v>6743</v>
      </c>
    </row>
    <row r="339" spans="1:15" ht="45" x14ac:dyDescent="0.25">
      <c r="A339" s="62">
        <f>IF(zgłoszenia[[#This Row],[ID]]&gt;0,A338+1,"--")</f>
        <v>336</v>
      </c>
      <c r="B339" s="14" t="s">
        <v>59</v>
      </c>
      <c r="C339" s="70">
        <v>6735</v>
      </c>
      <c r="D339" s="12">
        <v>42824</v>
      </c>
      <c r="E339" s="31" t="s">
        <v>662</v>
      </c>
      <c r="F339" s="13" t="s">
        <v>17</v>
      </c>
      <c r="G339" s="13" t="s">
        <v>29</v>
      </c>
      <c r="H339" s="13" t="s">
        <v>87</v>
      </c>
      <c r="I339" s="36" t="s">
        <v>663</v>
      </c>
      <c r="J339" s="13">
        <v>338</v>
      </c>
      <c r="K3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BOŚ.6743.338.2017.SR</v>
      </c>
      <c r="L339" s="12">
        <v>42839</v>
      </c>
      <c r="M339" s="13" t="s">
        <v>19</v>
      </c>
      <c r="N339" s="11">
        <f ca="1">IF(zgłoszenia[[#This Row],[ID]]&gt;0,IF(zgłoszenia[[#This Row],[Data zakończenia sprawy]]=0,TODAY()-D339,zgłoszenia[[#This Row],[Data zakończenia sprawy]]-zgłoszenia[[#This Row],[Data wpływu wniosku]]),"")</f>
        <v>15</v>
      </c>
      <c r="O339" s="65">
        <f>IF($F339=dane!$B$8,6743+3,(IF($F339=dane!$B$9,6743+4,(IF($F339=dane!$B$10,6743+5,6743)))))</f>
        <v>6743</v>
      </c>
    </row>
    <row r="340" spans="1:15" ht="45" x14ac:dyDescent="0.25">
      <c r="A340" s="62">
        <f>IF(zgłoszenia[[#This Row],[ID]]&gt;0,A339+1,"--")</f>
        <v>337</v>
      </c>
      <c r="B340" s="14" t="s">
        <v>11</v>
      </c>
      <c r="C340" s="70">
        <v>6736</v>
      </c>
      <c r="D340" s="12">
        <v>42824</v>
      </c>
      <c r="E340" s="31" t="s">
        <v>552</v>
      </c>
      <c r="F340" s="13" t="s">
        <v>17</v>
      </c>
      <c r="G340" s="13" t="s">
        <v>30</v>
      </c>
      <c r="H340" s="13" t="s">
        <v>30</v>
      </c>
      <c r="I340" s="36" t="s">
        <v>664</v>
      </c>
      <c r="J340" s="13">
        <v>287</v>
      </c>
      <c r="K3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BOŚ.6743.287.2017.AA</v>
      </c>
      <c r="L340" s="12">
        <v>42839</v>
      </c>
      <c r="M340" s="13" t="s">
        <v>19</v>
      </c>
      <c r="N340" s="11">
        <f ca="1">IF(zgłoszenia[[#This Row],[ID]]&gt;0,IF(zgłoszenia[[#This Row],[Data zakończenia sprawy]]=0,TODAY()-D340,zgłoszenia[[#This Row],[Data zakończenia sprawy]]-zgłoszenia[[#This Row],[Data wpływu wniosku]]),"")</f>
        <v>15</v>
      </c>
      <c r="O340" s="65">
        <f>IF($F340=dane!$B$8,6743+3,(IF($F340=dane!$B$9,6743+4,(IF($F340=dane!$B$10,6743+5,6743)))))</f>
        <v>6743</v>
      </c>
    </row>
    <row r="341" spans="1:15" ht="45" x14ac:dyDescent="0.25">
      <c r="A341" s="62">
        <f>IF(zgłoszenia[[#This Row],[ID]]&gt;0,A340+1,"--")</f>
        <v>338</v>
      </c>
      <c r="B341" s="14" t="s">
        <v>59</v>
      </c>
      <c r="C341" s="70">
        <v>6866</v>
      </c>
      <c r="D341" s="12">
        <v>42825</v>
      </c>
      <c r="E341" s="31" t="s">
        <v>183</v>
      </c>
      <c r="F341" s="13" t="s">
        <v>57</v>
      </c>
      <c r="G341" s="13" t="s">
        <v>26</v>
      </c>
      <c r="H341" s="13" t="s">
        <v>665</v>
      </c>
      <c r="I341" s="36" t="s">
        <v>666</v>
      </c>
      <c r="J341" s="13">
        <v>20</v>
      </c>
      <c r="K3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BOŚ.6748.20.2017.SR</v>
      </c>
      <c r="L341" s="12">
        <v>42859</v>
      </c>
      <c r="M341" s="13" t="s">
        <v>19</v>
      </c>
      <c r="N341" s="11">
        <f ca="1">IF(zgłoszenia[[#This Row],[ID]]&gt;0,IF(zgłoszenia[[#This Row],[Data zakończenia sprawy]]=0,TODAY()-D341,zgłoszenia[[#This Row],[Data zakończenia sprawy]]-zgłoszenia[[#This Row],[Data wpływu wniosku]]),"")</f>
        <v>34</v>
      </c>
      <c r="O341" s="65">
        <f>IF($F341=dane!$B$8,6743+3,(IF($F341=dane!$B$9,6743+4,(IF($F341=dane!$B$10,6743+5,6743)))))</f>
        <v>6748</v>
      </c>
    </row>
    <row r="342" spans="1:15" ht="30" x14ac:dyDescent="0.25">
      <c r="A342" s="62">
        <f>IF(zgłoszenia[[#This Row],[ID]]&gt;0,A341+1,"--")</f>
        <v>339</v>
      </c>
      <c r="B342" s="14" t="s">
        <v>59</v>
      </c>
      <c r="C342" s="70">
        <v>6855</v>
      </c>
      <c r="D342" s="12">
        <v>42825</v>
      </c>
      <c r="E342" s="31" t="s">
        <v>384</v>
      </c>
      <c r="F342" s="13" t="s">
        <v>58</v>
      </c>
      <c r="G342" s="13" t="s">
        <v>26</v>
      </c>
      <c r="H342" s="13" t="s">
        <v>26</v>
      </c>
      <c r="I342" s="36" t="s">
        <v>667</v>
      </c>
      <c r="J342" s="13">
        <v>37</v>
      </c>
      <c r="K3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BOŚ.6746.37.2017.SR</v>
      </c>
      <c r="L342" s="12">
        <v>42844</v>
      </c>
      <c r="M342" s="13" t="s">
        <v>31</v>
      </c>
      <c r="N342" s="11">
        <f ca="1">IF(zgłoszenia[[#This Row],[ID]]&gt;0,IF(zgłoszenia[[#This Row],[Data zakończenia sprawy]]=0,TODAY()-D342,zgłoszenia[[#This Row],[Data zakończenia sprawy]]-zgłoszenia[[#This Row],[Data wpływu wniosku]]),"")</f>
        <v>19</v>
      </c>
      <c r="O342" s="65">
        <f>IF($F342=dane!$B$8,6743+3,(IF($F342=dane!$B$9,6743+4,(IF($F342=dane!$B$10,6743+5,6743)))))</f>
        <v>6746</v>
      </c>
    </row>
    <row r="343" spans="1:15" ht="45" x14ac:dyDescent="0.25">
      <c r="A343" s="62">
        <f>IF(zgłoszenia[[#This Row],[ID]]&gt;0,A342+1,"--")</f>
        <v>340</v>
      </c>
      <c r="B343" s="14" t="s">
        <v>36</v>
      </c>
      <c r="C343" s="70">
        <v>6865</v>
      </c>
      <c r="D343" s="12">
        <v>42825</v>
      </c>
      <c r="E343" s="31" t="s">
        <v>669</v>
      </c>
      <c r="F343" s="13" t="s">
        <v>17</v>
      </c>
      <c r="G343" s="13" t="s">
        <v>26</v>
      </c>
      <c r="H343" s="13" t="s">
        <v>665</v>
      </c>
      <c r="I343" s="36" t="s">
        <v>668</v>
      </c>
      <c r="J343" s="13">
        <v>286</v>
      </c>
      <c r="K3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BOŚ.6743.286.2017.KŻ</v>
      </c>
      <c r="L343" s="12">
        <v>42839</v>
      </c>
      <c r="M343" s="13" t="s">
        <v>19</v>
      </c>
      <c r="N343" s="11">
        <f ca="1">IF(zgłoszenia[[#This Row],[ID]]&gt;0,IF(zgłoszenia[[#This Row],[Data zakończenia sprawy]]=0,TODAY()-D343,zgłoszenia[[#This Row],[Data zakończenia sprawy]]-zgłoszenia[[#This Row],[Data wpływu wniosku]]),"")</f>
        <v>14</v>
      </c>
      <c r="O343" s="65">
        <f>IF($F343=dane!$B$8,6743+3,(IF($F343=dane!$B$9,6743+4,(IF($F343=dane!$B$10,6743+5,6743)))))</f>
        <v>6743</v>
      </c>
    </row>
    <row r="344" spans="1:15" ht="45" x14ac:dyDescent="0.25">
      <c r="A344" s="62">
        <f>IF(zgłoszenia[[#This Row],[ID]]&gt;0,A343+1,"--")</f>
        <v>341</v>
      </c>
      <c r="B344" s="14" t="s">
        <v>36</v>
      </c>
      <c r="C344" s="70">
        <v>6864</v>
      </c>
      <c r="D344" s="12">
        <v>42825</v>
      </c>
      <c r="E344" s="31" t="s">
        <v>669</v>
      </c>
      <c r="F344" s="13" t="s">
        <v>17</v>
      </c>
      <c r="G344" s="13" t="s">
        <v>26</v>
      </c>
      <c r="H344" s="13" t="s">
        <v>665</v>
      </c>
      <c r="I344" s="36" t="s">
        <v>670</v>
      </c>
      <c r="J344" s="13">
        <v>285</v>
      </c>
      <c r="K3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BOŚ.6743.285.2017.KŻ</v>
      </c>
      <c r="L344" s="12">
        <v>42839</v>
      </c>
      <c r="M344" s="13" t="s">
        <v>19</v>
      </c>
      <c r="N344" s="11">
        <f ca="1">IF(zgłoszenia[[#This Row],[ID]]&gt;0,IF(zgłoszenia[[#This Row],[Data zakończenia sprawy]]=0,TODAY()-D344,zgłoszenia[[#This Row],[Data zakończenia sprawy]]-zgłoszenia[[#This Row],[Data wpływu wniosku]]),"")</f>
        <v>14</v>
      </c>
      <c r="O344" s="65">
        <f>IF($F344=dane!$B$8,6743+3,(IF($F344=dane!$B$9,6743+4,(IF($F344=dane!$B$10,6743+5,6743)))))</f>
        <v>6743</v>
      </c>
    </row>
    <row r="345" spans="1:15" ht="30" x14ac:dyDescent="0.25">
      <c r="A345" s="62">
        <f>IF(zgłoszenia[[#This Row],[ID]]&gt;0,A344+1,"--")</f>
        <v>342</v>
      </c>
      <c r="B345" s="14" t="s">
        <v>39</v>
      </c>
      <c r="C345" s="70">
        <v>6859</v>
      </c>
      <c r="D345" s="12">
        <v>42825</v>
      </c>
      <c r="E345" s="31" t="s">
        <v>671</v>
      </c>
      <c r="F345" s="13" t="s">
        <v>17</v>
      </c>
      <c r="G345" s="13" t="s">
        <v>32</v>
      </c>
      <c r="H345" s="13" t="s">
        <v>32</v>
      </c>
      <c r="I345" s="36" t="s">
        <v>672</v>
      </c>
      <c r="J345" s="13">
        <v>288</v>
      </c>
      <c r="K3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BOŚ.6743.288.2017.MS</v>
      </c>
      <c r="L345" s="12">
        <v>42866</v>
      </c>
      <c r="M345" s="13" t="s">
        <v>22</v>
      </c>
      <c r="N345" s="11">
        <f ca="1">IF(zgłoszenia[[#This Row],[ID]]&gt;0,IF(zgłoszenia[[#This Row],[Data zakończenia sprawy]]=0,TODAY()-D345,zgłoszenia[[#This Row],[Data zakończenia sprawy]]-zgłoszenia[[#This Row],[Data wpływu wniosku]]),"")</f>
        <v>41</v>
      </c>
      <c r="O345" s="65">
        <f>IF($F345=dane!$B$8,6743+3,(IF($F345=dane!$B$9,6743+4,(IF($F345=dane!$B$10,6743+5,6743)))))</f>
        <v>6743</v>
      </c>
    </row>
    <row r="346" spans="1:15" ht="45" x14ac:dyDescent="0.25">
      <c r="A346" s="62">
        <f>IF(zgłoszenia[[#This Row],[ID]]&gt;0,A345+1,"--")</f>
        <v>343</v>
      </c>
      <c r="B346" s="14" t="s">
        <v>36</v>
      </c>
      <c r="C346" s="70">
        <v>6838</v>
      </c>
      <c r="D346" s="12">
        <v>42825</v>
      </c>
      <c r="E346" s="31" t="s">
        <v>673</v>
      </c>
      <c r="F346" s="13" t="s">
        <v>20</v>
      </c>
      <c r="G346" s="13" t="s">
        <v>29</v>
      </c>
      <c r="H346" s="13" t="s">
        <v>29</v>
      </c>
      <c r="I346" s="36" t="s">
        <v>674</v>
      </c>
      <c r="J346" s="13">
        <v>284</v>
      </c>
      <c r="K3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BOŚ.6743.284.2017.KŻ</v>
      </c>
      <c r="L346" s="12">
        <v>42843</v>
      </c>
      <c r="M346" s="13" t="s">
        <v>19</v>
      </c>
      <c r="N346" s="11">
        <f ca="1">IF(zgłoszenia[[#This Row],[ID]]&gt;0,IF(zgłoszenia[[#This Row],[Data zakończenia sprawy]]=0,TODAY()-D346,zgłoszenia[[#This Row],[Data zakończenia sprawy]]-zgłoszenia[[#This Row],[Data wpływu wniosku]]),"")</f>
        <v>18</v>
      </c>
      <c r="O346" s="65">
        <f>IF($F346=dane!$B$8,6743+3,(IF($F346=dane!$B$9,6743+4,(IF($F346=dane!$B$10,6743+5,6743)))))</f>
        <v>6743</v>
      </c>
    </row>
    <row r="347" spans="1:15" ht="45" x14ac:dyDescent="0.25">
      <c r="A347" s="62">
        <f>IF(zgłoszenia[[#This Row],[ID]]&gt;0,A346+1,"--")</f>
        <v>344</v>
      </c>
      <c r="B347" s="14" t="s">
        <v>37</v>
      </c>
      <c r="C347" s="70">
        <v>6942</v>
      </c>
      <c r="D347" s="12">
        <v>42828</v>
      </c>
      <c r="E347" s="31" t="s">
        <v>675</v>
      </c>
      <c r="F347" s="13" t="s">
        <v>17</v>
      </c>
      <c r="G347" s="13" t="s">
        <v>29</v>
      </c>
      <c r="H347" s="13" t="s">
        <v>309</v>
      </c>
      <c r="I347" s="36" t="s">
        <v>678</v>
      </c>
      <c r="J347" s="13">
        <v>303</v>
      </c>
      <c r="K3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BOŚ.6743.303.2017.AŁ</v>
      </c>
      <c r="L347" s="12">
        <v>42866</v>
      </c>
      <c r="M347" s="13" t="s">
        <v>19</v>
      </c>
      <c r="N347" s="11">
        <f ca="1">IF(zgłoszenia[[#This Row],[ID]]&gt;0,IF(zgłoszenia[[#This Row],[Data zakończenia sprawy]]=0,TODAY()-D347,zgłoszenia[[#This Row],[Data zakończenia sprawy]]-zgłoszenia[[#This Row],[Data wpływu wniosku]]),"")</f>
        <v>38</v>
      </c>
      <c r="O347" s="65">
        <f>IF($F347=dane!$B$8,6743+3,(IF($F347=dane!$B$9,6743+4,(IF($F347=dane!$B$10,6743+5,6743)))))</f>
        <v>6743</v>
      </c>
    </row>
    <row r="348" spans="1:15" ht="45" x14ac:dyDescent="0.25">
      <c r="A348" s="62">
        <f>IF(zgłoszenia[[#This Row],[ID]]&gt;0,A347+1,"--")</f>
        <v>345</v>
      </c>
      <c r="B348" s="14" t="s">
        <v>37</v>
      </c>
      <c r="C348" s="70">
        <v>6941</v>
      </c>
      <c r="D348" s="12">
        <v>42828</v>
      </c>
      <c r="E348" s="31" t="s">
        <v>675</v>
      </c>
      <c r="F348" s="13" t="s">
        <v>17</v>
      </c>
      <c r="G348" s="13" t="s">
        <v>29</v>
      </c>
      <c r="H348" s="13" t="s">
        <v>309</v>
      </c>
      <c r="I348" s="36" t="s">
        <v>676</v>
      </c>
      <c r="J348" s="13">
        <v>302</v>
      </c>
      <c r="K3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BOŚ.6743.302.2017.AŁ</v>
      </c>
      <c r="L348" s="12">
        <v>42866</v>
      </c>
      <c r="M348" s="13" t="s">
        <v>19</v>
      </c>
      <c r="N348" s="11">
        <f ca="1">IF(zgłoszenia[[#This Row],[ID]]&gt;0,IF(zgłoszenia[[#This Row],[Data zakończenia sprawy]]=0,TODAY()-D348,zgłoszenia[[#This Row],[Data zakończenia sprawy]]-zgłoszenia[[#This Row],[Data wpływu wniosku]]),"")</f>
        <v>38</v>
      </c>
      <c r="O348" s="65">
        <f>IF($F348=dane!$B$8,6743+3,(IF($F348=dane!$B$9,6743+4,(IF($F348=dane!$B$10,6743+5,6743)))))</f>
        <v>6743</v>
      </c>
    </row>
    <row r="349" spans="1:15" ht="45" x14ac:dyDescent="0.25">
      <c r="A349" s="62">
        <f>IF(zgłoszenia[[#This Row],[ID]]&gt;0,A348+1,"--")</f>
        <v>346</v>
      </c>
      <c r="B349" s="14" t="s">
        <v>37</v>
      </c>
      <c r="C349" s="70">
        <v>6940</v>
      </c>
      <c r="D349" s="12">
        <v>42828</v>
      </c>
      <c r="E349" s="31" t="s">
        <v>675</v>
      </c>
      <c r="F349" s="13" t="s">
        <v>17</v>
      </c>
      <c r="G349" s="13" t="s">
        <v>29</v>
      </c>
      <c r="H349" s="13" t="s">
        <v>309</v>
      </c>
      <c r="I349" s="36" t="s">
        <v>677</v>
      </c>
      <c r="J349" s="13">
        <v>301</v>
      </c>
      <c r="K3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BOŚ.6743.301.2017.AŁ</v>
      </c>
      <c r="L349" s="12">
        <v>42866</v>
      </c>
      <c r="M349" s="13" t="s">
        <v>19</v>
      </c>
      <c r="N349" s="11">
        <f ca="1">IF(zgłoszenia[[#This Row],[ID]]&gt;0,IF(zgłoszenia[[#This Row],[Data zakończenia sprawy]]=0,TODAY()-D349,zgłoszenia[[#This Row],[Data zakończenia sprawy]]-zgłoszenia[[#This Row],[Data wpływu wniosku]]),"")</f>
        <v>38</v>
      </c>
      <c r="O349" s="65">
        <f>IF($F349=dane!$B$8,6743+3,(IF($F349=dane!$B$9,6743+4,(IF($F349=dane!$B$10,6743+5,6743)))))</f>
        <v>6743</v>
      </c>
    </row>
    <row r="350" spans="1:15" ht="75" x14ac:dyDescent="0.25">
      <c r="A350" s="62">
        <f>IF(zgłoszenia[[#This Row],[ID]]&gt;0,A349+1,"--")</f>
        <v>347</v>
      </c>
      <c r="B350" s="14" t="s">
        <v>39</v>
      </c>
      <c r="C350" s="70">
        <v>6970</v>
      </c>
      <c r="D350" s="12">
        <v>42828</v>
      </c>
      <c r="E350" s="31" t="s">
        <v>679</v>
      </c>
      <c r="F350" s="13" t="s">
        <v>57</v>
      </c>
      <c r="G350" s="13" t="s">
        <v>32</v>
      </c>
      <c r="H350" s="13" t="s">
        <v>417</v>
      </c>
      <c r="I350" s="36" t="s">
        <v>680</v>
      </c>
      <c r="J350" s="13">
        <v>18</v>
      </c>
      <c r="K3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BOŚ.6748.18.2017.MS</v>
      </c>
      <c r="L350" s="12">
        <v>42850</v>
      </c>
      <c r="M350" s="13" t="s">
        <v>31</v>
      </c>
      <c r="N350" s="11">
        <f ca="1">IF(zgłoszenia[[#This Row],[ID]]&gt;0,IF(zgłoszenia[[#This Row],[Data zakończenia sprawy]]=0,TODAY()-D350,zgłoszenia[[#This Row],[Data zakończenia sprawy]]-zgłoszenia[[#This Row],[Data wpływu wniosku]]),"")</f>
        <v>22</v>
      </c>
      <c r="O350" s="65">
        <f>IF($F350=dane!$B$8,6743+3,(IF($F350=dane!$B$9,6743+4,(IF($F350=dane!$B$10,6743+5,6743)))))</f>
        <v>6748</v>
      </c>
    </row>
    <row r="351" spans="1:15" ht="30" x14ac:dyDescent="0.25">
      <c r="A351" s="62">
        <f>IF(zgłoszenia[[#This Row],[ID]]&gt;0,A350+1,"--")</f>
        <v>348</v>
      </c>
      <c r="B351" s="14" t="s">
        <v>61</v>
      </c>
      <c r="C351" s="70">
        <v>6974</v>
      </c>
      <c r="D351" s="12">
        <v>42828</v>
      </c>
      <c r="E351" s="31" t="s">
        <v>681</v>
      </c>
      <c r="F351" s="13" t="s">
        <v>23</v>
      </c>
      <c r="G351" s="13" t="s">
        <v>29</v>
      </c>
      <c r="H351" s="13" t="s">
        <v>309</v>
      </c>
      <c r="I351" s="36" t="s">
        <v>682</v>
      </c>
      <c r="J351" s="13">
        <v>297</v>
      </c>
      <c r="K3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BOŚ.6743.297.2017.WK</v>
      </c>
      <c r="L351" s="12">
        <v>42845</v>
      </c>
      <c r="M351" s="13" t="s">
        <v>62</v>
      </c>
      <c r="N351" s="11">
        <f ca="1">IF(zgłoszenia[[#This Row],[ID]]&gt;0,IF(zgłoszenia[[#This Row],[Data zakończenia sprawy]]=0,TODAY()-D351,zgłoszenia[[#This Row],[Data zakończenia sprawy]]-zgłoszenia[[#This Row],[Data wpływu wniosku]]),"")</f>
        <v>17</v>
      </c>
      <c r="O351" s="65">
        <f>IF($F351=dane!$B$8,6743+3,(IF($F351=dane!$B$9,6743+4,(IF($F351=dane!$B$10,6743+5,6743)))))</f>
        <v>6743</v>
      </c>
    </row>
    <row r="352" spans="1:15" ht="45" x14ac:dyDescent="0.25">
      <c r="A352" s="62">
        <f>IF(zgłoszenia[[#This Row],[ID]]&gt;0,A351+1,"--")</f>
        <v>349</v>
      </c>
      <c r="B352" s="14" t="s">
        <v>61</v>
      </c>
      <c r="C352" s="70">
        <v>7087</v>
      </c>
      <c r="D352" s="12">
        <v>42829</v>
      </c>
      <c r="E352" s="31" t="s">
        <v>683</v>
      </c>
      <c r="F352" s="13" t="s">
        <v>17</v>
      </c>
      <c r="G352" s="13" t="s">
        <v>33</v>
      </c>
      <c r="H352" s="13" t="s">
        <v>684</v>
      </c>
      <c r="I352" s="36" t="s">
        <v>685</v>
      </c>
      <c r="J352" s="13">
        <v>296</v>
      </c>
      <c r="K3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BOŚ.6743.296.2017.WK</v>
      </c>
      <c r="L352" s="12">
        <v>42874</v>
      </c>
      <c r="M352" s="13" t="s">
        <v>19</v>
      </c>
      <c r="N352" s="11">
        <f ca="1">IF(zgłoszenia[[#This Row],[ID]]&gt;0,IF(zgłoszenia[[#This Row],[Data zakończenia sprawy]]=0,TODAY()-D352,zgłoszenia[[#This Row],[Data zakończenia sprawy]]-zgłoszenia[[#This Row],[Data wpływu wniosku]]),"")</f>
        <v>45</v>
      </c>
      <c r="O352" s="65">
        <f>IF($F352=dane!$B$8,6743+3,(IF($F352=dane!$B$9,6743+4,(IF($F352=dane!$B$10,6743+5,6743)))))</f>
        <v>6743</v>
      </c>
    </row>
    <row r="353" spans="1:15" ht="30" x14ac:dyDescent="0.25">
      <c r="A353" s="62">
        <f>IF(zgłoszenia[[#This Row],[ID]]&gt;0,A352+1,"--")</f>
        <v>350</v>
      </c>
      <c r="B353" s="14" t="s">
        <v>59</v>
      </c>
      <c r="C353" s="70">
        <v>7115</v>
      </c>
      <c r="D353" s="12">
        <v>42829</v>
      </c>
      <c r="E353" s="31" t="s">
        <v>686</v>
      </c>
      <c r="F353" s="13" t="s">
        <v>17</v>
      </c>
      <c r="G353" s="13" t="s">
        <v>29</v>
      </c>
      <c r="H353" s="13" t="s">
        <v>29</v>
      </c>
      <c r="I353" s="36" t="s">
        <v>687</v>
      </c>
      <c r="J353" s="13">
        <v>340</v>
      </c>
      <c r="K3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BOŚ.6743.340.2017.SR</v>
      </c>
      <c r="L353" s="12">
        <v>42839</v>
      </c>
      <c r="M353" s="13" t="s">
        <v>31</v>
      </c>
      <c r="N353" s="11">
        <f ca="1">IF(zgłoszenia[[#This Row],[ID]]&gt;0,IF(zgłoszenia[[#This Row],[Data zakończenia sprawy]]=0,TODAY()-D353,zgłoszenia[[#This Row],[Data zakończenia sprawy]]-zgłoszenia[[#This Row],[Data wpływu wniosku]]),"")</f>
        <v>10</v>
      </c>
      <c r="O353" s="65">
        <f>IF($F353=dane!$B$8,6743+3,(IF($F353=dane!$B$9,6743+4,(IF($F353=dane!$B$10,6743+5,6743)))))</f>
        <v>6743</v>
      </c>
    </row>
    <row r="354" spans="1:15" ht="45" x14ac:dyDescent="0.25">
      <c r="A354" s="62">
        <f>IF(zgłoszenia[[#This Row],[ID]]&gt;0,A353+1,"--")</f>
        <v>351</v>
      </c>
      <c r="B354" s="14" t="s">
        <v>39</v>
      </c>
      <c r="C354" s="70">
        <v>7095</v>
      </c>
      <c r="D354" s="12">
        <v>42829</v>
      </c>
      <c r="E354" s="31" t="s">
        <v>180</v>
      </c>
      <c r="F354" s="13" t="s">
        <v>17</v>
      </c>
      <c r="G354" s="13" t="s">
        <v>32</v>
      </c>
      <c r="H354" s="13" t="s">
        <v>688</v>
      </c>
      <c r="I354" s="36" t="s">
        <v>689</v>
      </c>
      <c r="J354" s="13">
        <v>309</v>
      </c>
      <c r="K3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BOŚ.6743.309.2017.MS</v>
      </c>
      <c r="L354" s="12">
        <v>42849</v>
      </c>
      <c r="M354" s="13" t="s">
        <v>19</v>
      </c>
      <c r="N354" s="11">
        <f ca="1">IF(zgłoszenia[[#This Row],[ID]]&gt;0,IF(zgłoszenia[[#This Row],[Data zakończenia sprawy]]=0,TODAY()-D354,zgłoszenia[[#This Row],[Data zakończenia sprawy]]-zgłoszenia[[#This Row],[Data wpływu wniosku]]),"")</f>
        <v>20</v>
      </c>
      <c r="O354" s="65">
        <f>IF($F354=dane!$B$8,6743+3,(IF($F354=dane!$B$9,6743+4,(IF($F354=dane!$B$10,6743+5,6743)))))</f>
        <v>6743</v>
      </c>
    </row>
    <row r="355" spans="1:15" ht="45" x14ac:dyDescent="0.25">
      <c r="A355" s="62">
        <f>IF(zgłoszenia[[#This Row],[ID]]&gt;0,A354+1,"--")</f>
        <v>352</v>
      </c>
      <c r="B355" s="14" t="s">
        <v>61</v>
      </c>
      <c r="C355" s="70">
        <v>7106</v>
      </c>
      <c r="D355" s="12">
        <v>42829</v>
      </c>
      <c r="E355" s="31" t="s">
        <v>690</v>
      </c>
      <c r="F355" s="13" t="s">
        <v>20</v>
      </c>
      <c r="G355" s="13" t="s">
        <v>29</v>
      </c>
      <c r="H355" s="13" t="s">
        <v>29</v>
      </c>
      <c r="I355" s="36" t="s">
        <v>691</v>
      </c>
      <c r="J355" s="13">
        <v>313</v>
      </c>
      <c r="K3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BOŚ.6743.313.2017.WK</v>
      </c>
      <c r="L355" s="12">
        <v>42844</v>
      </c>
      <c r="M355" s="13" t="s">
        <v>19</v>
      </c>
      <c r="N355" s="11">
        <f ca="1">IF(zgłoszenia[[#This Row],[ID]]&gt;0,IF(zgłoszenia[[#This Row],[Data zakończenia sprawy]]=0,TODAY()-D355,zgłoszenia[[#This Row],[Data zakończenia sprawy]]-zgłoszenia[[#This Row],[Data wpływu wniosku]]),"")</f>
        <v>15</v>
      </c>
      <c r="O355" s="65">
        <f>IF($F355=dane!$B$8,6743+3,(IF($F355=dane!$B$9,6743+4,(IF($F355=dane!$B$10,6743+5,6743)))))</f>
        <v>6743</v>
      </c>
    </row>
    <row r="356" spans="1:15" ht="45" x14ac:dyDescent="0.25">
      <c r="A356" s="62">
        <f>IF(zgłoszenia[[#This Row],[ID]]&gt;0,A355+1,"--")</f>
        <v>353</v>
      </c>
      <c r="B356" s="14" t="s">
        <v>38</v>
      </c>
      <c r="C356" s="70">
        <v>7174</v>
      </c>
      <c r="D356" s="12">
        <v>42830</v>
      </c>
      <c r="E356" s="31" t="s">
        <v>114</v>
      </c>
      <c r="F356" s="13" t="s">
        <v>23</v>
      </c>
      <c r="G356" s="13" t="s">
        <v>18</v>
      </c>
      <c r="H356" s="13" t="s">
        <v>440</v>
      </c>
      <c r="I356" s="36" t="s">
        <v>692</v>
      </c>
      <c r="J356" s="13">
        <v>304</v>
      </c>
      <c r="K3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BOŚ.6743.304.2017.IN</v>
      </c>
      <c r="L356" s="12">
        <v>42850</v>
      </c>
      <c r="M356" s="13" t="s">
        <v>19</v>
      </c>
      <c r="N356" s="11">
        <f ca="1">IF(zgłoszenia[[#This Row],[ID]]&gt;0,IF(zgłoszenia[[#This Row],[Data zakończenia sprawy]]=0,TODAY()-D356,zgłoszenia[[#This Row],[Data zakończenia sprawy]]-zgłoszenia[[#This Row],[Data wpływu wniosku]]),"")</f>
        <v>20</v>
      </c>
      <c r="O356" s="65">
        <f>IF($F356=dane!$B$8,6743+3,(IF($F356=dane!$B$9,6743+4,(IF($F356=dane!$B$10,6743+5,6743)))))</f>
        <v>6743</v>
      </c>
    </row>
    <row r="357" spans="1:15" ht="45" x14ac:dyDescent="0.25">
      <c r="A357" s="62">
        <f>IF(zgłoszenia[[#This Row],[ID]]&gt;0,A356+1,"--")</f>
        <v>354</v>
      </c>
      <c r="B357" s="14" t="s">
        <v>40</v>
      </c>
      <c r="C357" s="70">
        <v>7117</v>
      </c>
      <c r="D357" s="12">
        <v>42829</v>
      </c>
      <c r="E357" s="31" t="s">
        <v>384</v>
      </c>
      <c r="F357" s="13" t="s">
        <v>58</v>
      </c>
      <c r="G357" s="13" t="s">
        <v>21</v>
      </c>
      <c r="H357" s="13" t="s">
        <v>594</v>
      </c>
      <c r="I357" s="36" t="s">
        <v>693</v>
      </c>
      <c r="J357" s="13">
        <v>41</v>
      </c>
      <c r="K3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BOŚ.6746.41.2017.ŁD</v>
      </c>
      <c r="L357" s="12">
        <v>42849</v>
      </c>
      <c r="M357" s="13" t="s">
        <v>19</v>
      </c>
      <c r="N357" s="11">
        <f ca="1">IF(zgłoszenia[[#This Row],[ID]]&gt;0,IF(zgłoszenia[[#This Row],[Data zakończenia sprawy]]=0,TODAY()-D357,zgłoszenia[[#This Row],[Data zakończenia sprawy]]-zgłoszenia[[#This Row],[Data wpływu wniosku]]),"")</f>
        <v>20</v>
      </c>
      <c r="O357" s="65">
        <f>IF($F357=dane!$B$8,6743+3,(IF($F357=dane!$B$9,6743+4,(IF($F357=dane!$B$10,6743+5,6743)))))</f>
        <v>6746</v>
      </c>
    </row>
    <row r="358" spans="1:15" ht="30.75" customHeight="1" x14ac:dyDescent="0.25">
      <c r="A358" s="62">
        <f>IF(zgłoszenia[[#This Row],[ID]]&gt;0,A357+1,"--")</f>
        <v>355</v>
      </c>
      <c r="B358" s="14" t="s">
        <v>37</v>
      </c>
      <c r="C358" s="70">
        <v>7240</v>
      </c>
      <c r="D358" s="12">
        <v>42830</v>
      </c>
      <c r="E358" s="31" t="s">
        <v>694</v>
      </c>
      <c r="F358" s="13" t="s">
        <v>17</v>
      </c>
      <c r="G358" s="13" t="s">
        <v>29</v>
      </c>
      <c r="H358" s="13" t="s">
        <v>309</v>
      </c>
      <c r="I358" s="36" t="s">
        <v>695</v>
      </c>
      <c r="J358" s="13">
        <v>341</v>
      </c>
      <c r="K3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BOŚ.6743.341.2017.AŁ</v>
      </c>
      <c r="L358" s="12">
        <v>42837</v>
      </c>
      <c r="M358" s="13" t="s">
        <v>19</v>
      </c>
      <c r="N358" s="11">
        <f ca="1">IF(zgłoszenia[[#This Row],[ID]]&gt;0,IF(zgłoszenia[[#This Row],[Data zakończenia sprawy]]=0,TODAY()-D358,zgłoszenia[[#This Row],[Data zakończenia sprawy]]-zgłoszenia[[#This Row],[Data wpływu wniosku]]),"")</f>
        <v>7</v>
      </c>
      <c r="O358" s="65">
        <f>IF($F358=dane!$B$8,6743+3,(IF($F358=dane!$B$9,6743+4,(IF($F358=dane!$B$10,6743+5,6743)))))</f>
        <v>6743</v>
      </c>
    </row>
    <row r="359" spans="1:15" ht="45" x14ac:dyDescent="0.25">
      <c r="A359" s="62">
        <f>IF(zgłoszenia[[#This Row],[ID]]&gt;0,A358+1,"--")</f>
        <v>356</v>
      </c>
      <c r="B359" s="14" t="s">
        <v>36</v>
      </c>
      <c r="C359" s="70">
        <v>7176</v>
      </c>
      <c r="D359" s="12">
        <v>42830</v>
      </c>
      <c r="E359" s="31" t="s">
        <v>421</v>
      </c>
      <c r="F359" s="13" t="s">
        <v>20</v>
      </c>
      <c r="G359" s="13" t="s">
        <v>29</v>
      </c>
      <c r="H359" s="13" t="s">
        <v>29</v>
      </c>
      <c r="I359" s="36" t="s">
        <v>696</v>
      </c>
      <c r="J359" s="13">
        <v>306</v>
      </c>
      <c r="K3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BOŚ.6743.306.2017.KŻ</v>
      </c>
      <c r="L359" s="12">
        <v>42860</v>
      </c>
      <c r="M359" s="13" t="s">
        <v>19</v>
      </c>
      <c r="N359" s="11">
        <f ca="1">IF(zgłoszenia[[#This Row],[ID]]&gt;0,IF(zgłoszenia[[#This Row],[Data zakończenia sprawy]]=0,TODAY()-D359,zgłoszenia[[#This Row],[Data zakończenia sprawy]]-zgłoszenia[[#This Row],[Data wpływu wniosku]]),"")</f>
        <v>30</v>
      </c>
      <c r="O359" s="65">
        <f>IF($F359=dane!$B$8,6743+3,(IF($F359=dane!$B$9,6743+4,(IF($F359=dane!$B$10,6743+5,6743)))))</f>
        <v>6743</v>
      </c>
    </row>
    <row r="360" spans="1:15" ht="45" x14ac:dyDescent="0.25">
      <c r="A360" s="62">
        <f>IF(zgłoszenia[[#This Row],[ID]]&gt;0,A359+1,"--")</f>
        <v>357</v>
      </c>
      <c r="B360" s="14" t="s">
        <v>36</v>
      </c>
      <c r="C360" s="70">
        <v>7246</v>
      </c>
      <c r="D360" s="12">
        <v>42830</v>
      </c>
      <c r="E360" s="31" t="s">
        <v>180</v>
      </c>
      <c r="F360" s="13" t="s">
        <v>17</v>
      </c>
      <c r="G360" s="13" t="s">
        <v>29</v>
      </c>
      <c r="H360" s="13" t="s">
        <v>309</v>
      </c>
      <c r="I360" s="36" t="s">
        <v>697</v>
      </c>
      <c r="J360" s="13">
        <v>305</v>
      </c>
      <c r="K3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BOŚ.6743.305.2017.KŻ</v>
      </c>
      <c r="L360" s="12">
        <v>42857</v>
      </c>
      <c r="M360" s="13" t="s">
        <v>19</v>
      </c>
      <c r="N360" s="11">
        <f ca="1">IF(zgłoszenia[[#This Row],[ID]]&gt;0,IF(zgłoszenia[[#This Row],[Data zakończenia sprawy]]=0,TODAY()-D360,zgłoszenia[[#This Row],[Data zakończenia sprawy]]-zgłoszenia[[#This Row],[Data wpływu wniosku]]),"")</f>
        <v>27</v>
      </c>
      <c r="O360" s="65">
        <f>IF($F360=dane!$B$8,6743+3,(IF($F360=dane!$B$9,6743+4,(IF($F360=dane!$B$10,6743+5,6743)))))</f>
        <v>6743</v>
      </c>
    </row>
    <row r="361" spans="1:15" ht="45" x14ac:dyDescent="0.25">
      <c r="A361" s="62">
        <f>IF(zgłoszenia[[#This Row],[ID]]&gt;0,A360+1,"--")</f>
        <v>358</v>
      </c>
      <c r="B361" s="14" t="s">
        <v>11</v>
      </c>
      <c r="C361" s="70">
        <v>7361</v>
      </c>
      <c r="D361" s="12">
        <v>42831</v>
      </c>
      <c r="E361" s="31" t="s">
        <v>698</v>
      </c>
      <c r="F361" s="13" t="s">
        <v>57</v>
      </c>
      <c r="G361" s="13" t="s">
        <v>24</v>
      </c>
      <c r="H361" s="13" t="s">
        <v>65</v>
      </c>
      <c r="I361" s="36" t="s">
        <v>699</v>
      </c>
      <c r="J361" s="13">
        <v>307</v>
      </c>
      <c r="K3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BOŚ.6748.307.2017.AA</v>
      </c>
      <c r="L361" s="12">
        <v>42839</v>
      </c>
      <c r="M361" s="13" t="s">
        <v>19</v>
      </c>
      <c r="N361" s="11">
        <f ca="1">IF(zgłoszenia[[#This Row],[ID]]&gt;0,IF(zgłoszenia[[#This Row],[Data zakończenia sprawy]]=0,TODAY()-D361,zgłoszenia[[#This Row],[Data zakończenia sprawy]]-zgłoszenia[[#This Row],[Data wpływu wniosku]]),"")</f>
        <v>8</v>
      </c>
      <c r="O361" s="65">
        <f>IF($F361=dane!$B$8,6743+3,(IF($F361=dane!$B$9,6743+4,(IF($F361=dane!$B$10,6743+5,6743)))))</f>
        <v>6748</v>
      </c>
    </row>
    <row r="362" spans="1:15" ht="60" x14ac:dyDescent="0.25">
      <c r="A362" s="62">
        <f>IF(zgłoszenia[[#This Row],[ID]]&gt;0,A361+1,"--")</f>
        <v>359</v>
      </c>
      <c r="B362" s="14" t="s">
        <v>40</v>
      </c>
      <c r="C362" s="70">
        <v>7368</v>
      </c>
      <c r="D362" s="12">
        <v>42831</v>
      </c>
      <c r="E362" s="31" t="s">
        <v>700</v>
      </c>
      <c r="F362" s="13" t="s">
        <v>57</v>
      </c>
      <c r="G362" s="13" t="s">
        <v>33</v>
      </c>
      <c r="H362" s="13" t="s">
        <v>155</v>
      </c>
      <c r="I362" s="36" t="s">
        <v>701</v>
      </c>
      <c r="J362" s="13">
        <v>24</v>
      </c>
      <c r="K3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BOŚ.6748.24.2017.ŁD</v>
      </c>
      <c r="L362" s="12">
        <v>42844</v>
      </c>
      <c r="M362" s="13" t="s">
        <v>19</v>
      </c>
      <c r="N362" s="11">
        <f ca="1">IF(zgłoszenia[[#This Row],[ID]]&gt;0,IF(zgłoszenia[[#This Row],[Data zakończenia sprawy]]=0,TODAY()-D362,zgłoszenia[[#This Row],[Data zakończenia sprawy]]-zgłoszenia[[#This Row],[Data wpływu wniosku]]),"")</f>
        <v>13</v>
      </c>
      <c r="O362" s="65">
        <f>IF($F362=dane!$B$8,6743+3,(IF($F362=dane!$B$9,6743+4,(IF($F362=dane!$B$10,6743+5,6743)))))</f>
        <v>6748</v>
      </c>
    </row>
    <row r="363" spans="1:15" ht="45" x14ac:dyDescent="0.25">
      <c r="A363" s="62">
        <f>IF(zgłoszenia[[#This Row],[ID]]&gt;0,A362+1,"--")</f>
        <v>360</v>
      </c>
      <c r="B363" s="14" t="s">
        <v>61</v>
      </c>
      <c r="C363" s="70">
        <v>7318</v>
      </c>
      <c r="D363" s="12">
        <v>42831</v>
      </c>
      <c r="E363" s="31" t="s">
        <v>702</v>
      </c>
      <c r="F363" s="13" t="s">
        <v>17</v>
      </c>
      <c r="G363" s="13" t="s">
        <v>29</v>
      </c>
      <c r="H363" s="13" t="s">
        <v>118</v>
      </c>
      <c r="I363" s="36" t="s">
        <v>703</v>
      </c>
      <c r="J363" s="13">
        <v>318</v>
      </c>
      <c r="K3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BOŚ.6743.318.2017.WK</v>
      </c>
      <c r="L363" s="12">
        <v>42867</v>
      </c>
      <c r="M363" s="13" t="s">
        <v>19</v>
      </c>
      <c r="N363" s="11">
        <f ca="1">IF(zgłoszenia[[#This Row],[ID]]&gt;0,IF(zgłoszenia[[#This Row],[Data zakończenia sprawy]]=0,TODAY()-D363,zgłoszenia[[#This Row],[Data zakończenia sprawy]]-zgłoszenia[[#This Row],[Data wpływu wniosku]]),"")</f>
        <v>36</v>
      </c>
      <c r="O363" s="65">
        <f>IF($F363=dane!$B$8,6743+3,(IF($F363=dane!$B$9,6743+4,(IF($F363=dane!$B$10,6743+5,6743)))))</f>
        <v>6743</v>
      </c>
    </row>
    <row r="364" spans="1:15" ht="45" x14ac:dyDescent="0.25">
      <c r="A364" s="62">
        <f>IF(zgłoszenia[[#This Row],[ID]]&gt;0,A363+1,"--")</f>
        <v>361</v>
      </c>
      <c r="B364" s="14" t="s">
        <v>61</v>
      </c>
      <c r="C364" s="70">
        <v>7319</v>
      </c>
      <c r="D364" s="12">
        <v>42831</v>
      </c>
      <c r="E364" s="31" t="s">
        <v>702</v>
      </c>
      <c r="F364" s="13" t="s">
        <v>17</v>
      </c>
      <c r="G364" s="13" t="s">
        <v>29</v>
      </c>
      <c r="H364" s="13" t="s">
        <v>118</v>
      </c>
      <c r="I364" s="36" t="s">
        <v>703</v>
      </c>
      <c r="J364" s="13">
        <v>319</v>
      </c>
      <c r="K3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BOŚ.6743.319.2017.WK</v>
      </c>
      <c r="L364" s="12">
        <v>42867</v>
      </c>
      <c r="M364" s="13" t="s">
        <v>19</v>
      </c>
      <c r="N364" s="11">
        <f ca="1">IF(zgłoszenia[[#This Row],[ID]]&gt;0,IF(zgłoszenia[[#This Row],[Data zakończenia sprawy]]=0,TODAY()-D364,zgłoszenia[[#This Row],[Data zakończenia sprawy]]-zgłoszenia[[#This Row],[Data wpływu wniosku]]),"")</f>
        <v>36</v>
      </c>
      <c r="O364" s="65">
        <f>IF($F364=dane!$B$8,6743+3,(IF($F364=dane!$B$9,6743+4,(IF($F364=dane!$B$10,6743+5,6743)))))</f>
        <v>6743</v>
      </c>
    </row>
    <row r="365" spans="1:15" ht="45" x14ac:dyDescent="0.25">
      <c r="A365" s="62">
        <f>IF(zgłoszenia[[#This Row],[ID]]&gt;0,A364+1,"--")</f>
        <v>362</v>
      </c>
      <c r="B365" s="14" t="s">
        <v>61</v>
      </c>
      <c r="C365" s="70">
        <v>7320</v>
      </c>
      <c r="D365" s="12">
        <v>42831</v>
      </c>
      <c r="E365" s="31" t="s">
        <v>702</v>
      </c>
      <c r="F365" s="13" t="s">
        <v>17</v>
      </c>
      <c r="G365" s="13" t="s">
        <v>29</v>
      </c>
      <c r="H365" s="13" t="s">
        <v>118</v>
      </c>
      <c r="I365" s="36" t="s">
        <v>703</v>
      </c>
      <c r="J365" s="13">
        <v>320</v>
      </c>
      <c r="K3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BOŚ.6743.320.2017.WK</v>
      </c>
      <c r="L365" s="12">
        <v>42867</v>
      </c>
      <c r="M365" s="13" t="s">
        <v>19</v>
      </c>
      <c r="N365" s="11">
        <f ca="1">IF(zgłoszenia[[#This Row],[ID]]&gt;0,IF(zgłoszenia[[#This Row],[Data zakończenia sprawy]]=0,TODAY()-D365,zgłoszenia[[#This Row],[Data zakończenia sprawy]]-zgłoszenia[[#This Row],[Data wpływu wniosku]]),"")</f>
        <v>36</v>
      </c>
      <c r="O365" s="65">
        <f>IF($F365=dane!$B$8,6743+3,(IF($F365=dane!$B$9,6743+4,(IF($F365=dane!$B$10,6743+5,6743)))))</f>
        <v>6743</v>
      </c>
    </row>
    <row r="366" spans="1:15" ht="45" x14ac:dyDescent="0.25">
      <c r="A366" s="62">
        <f>IF(zgłoszenia[[#This Row],[ID]]&gt;0,A365+1,"--")</f>
        <v>363</v>
      </c>
      <c r="B366" s="14" t="s">
        <v>61</v>
      </c>
      <c r="C366" s="70">
        <v>7321</v>
      </c>
      <c r="D366" s="12">
        <v>42831</v>
      </c>
      <c r="E366" s="31" t="s">
        <v>702</v>
      </c>
      <c r="F366" s="13" t="s">
        <v>17</v>
      </c>
      <c r="G366" s="13" t="s">
        <v>29</v>
      </c>
      <c r="H366" s="13" t="s">
        <v>118</v>
      </c>
      <c r="I366" s="36" t="s">
        <v>703</v>
      </c>
      <c r="J366" s="13">
        <v>321</v>
      </c>
      <c r="K3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BOŚ.6743.321.2017.WK</v>
      </c>
      <c r="L366" s="12">
        <v>42867</v>
      </c>
      <c r="M366" s="13" t="s">
        <v>19</v>
      </c>
      <c r="N366" s="11">
        <f ca="1">IF(zgłoszenia[[#This Row],[ID]]&gt;0,IF(zgłoszenia[[#This Row],[Data zakończenia sprawy]]=0,TODAY()-D366,zgłoszenia[[#This Row],[Data zakończenia sprawy]]-zgłoszenia[[#This Row],[Data wpływu wniosku]]),"")</f>
        <v>36</v>
      </c>
      <c r="O366" s="65">
        <f>IF($F366=dane!$B$8,6743+3,(IF($F366=dane!$B$9,6743+4,(IF($F366=dane!$B$10,6743+5,6743)))))</f>
        <v>6743</v>
      </c>
    </row>
    <row r="367" spans="1:15" ht="45" x14ac:dyDescent="0.25">
      <c r="A367" s="62">
        <f>IF(zgłoszenia[[#This Row],[ID]]&gt;0,A366+1,"--")</f>
        <v>364</v>
      </c>
      <c r="B367" s="14" t="s">
        <v>61</v>
      </c>
      <c r="C367" s="70">
        <v>7323</v>
      </c>
      <c r="D367" s="12">
        <v>42831</v>
      </c>
      <c r="E367" s="31" t="s">
        <v>702</v>
      </c>
      <c r="F367" s="13" t="s">
        <v>17</v>
      </c>
      <c r="G367" s="13" t="s">
        <v>29</v>
      </c>
      <c r="H367" s="13" t="s">
        <v>118</v>
      </c>
      <c r="I367" s="36" t="s">
        <v>704</v>
      </c>
      <c r="J367" s="13">
        <v>322</v>
      </c>
      <c r="K3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BOŚ.6743.322.2017.WK</v>
      </c>
      <c r="L367" s="12">
        <v>42867</v>
      </c>
      <c r="M367" s="13" t="s">
        <v>19</v>
      </c>
      <c r="N367" s="11">
        <f ca="1">IF(zgłoszenia[[#This Row],[ID]]&gt;0,IF(zgłoszenia[[#This Row],[Data zakończenia sprawy]]=0,TODAY()-D367,zgłoszenia[[#This Row],[Data zakończenia sprawy]]-zgłoszenia[[#This Row],[Data wpływu wniosku]]),"")</f>
        <v>36</v>
      </c>
      <c r="O367" s="65">
        <f>IF($F367=dane!$B$8,6743+3,(IF($F367=dane!$B$9,6743+4,(IF($F367=dane!$B$10,6743+5,6743)))))</f>
        <v>6743</v>
      </c>
    </row>
    <row r="368" spans="1:15" ht="45" x14ac:dyDescent="0.25">
      <c r="A368" s="62">
        <f>IF(zgłoszenia[[#This Row],[ID]]&gt;0,A367+1,"--")</f>
        <v>365</v>
      </c>
      <c r="B368" s="14" t="s">
        <v>61</v>
      </c>
      <c r="C368" s="70">
        <v>7325</v>
      </c>
      <c r="D368" s="12">
        <v>42831</v>
      </c>
      <c r="E368" s="31" t="s">
        <v>702</v>
      </c>
      <c r="F368" s="13" t="s">
        <v>17</v>
      </c>
      <c r="G368" s="13" t="s">
        <v>29</v>
      </c>
      <c r="H368" s="13" t="s">
        <v>118</v>
      </c>
      <c r="I368" s="36" t="s">
        <v>704</v>
      </c>
      <c r="J368" s="13">
        <v>323</v>
      </c>
      <c r="K3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BOŚ.6743.323.2017.WK</v>
      </c>
      <c r="L368" s="12">
        <v>42867</v>
      </c>
      <c r="M368" s="13" t="s">
        <v>19</v>
      </c>
      <c r="N368" s="11">
        <f ca="1">IF(zgłoszenia[[#This Row],[ID]]&gt;0,IF(zgłoszenia[[#This Row],[Data zakończenia sprawy]]=0,TODAY()-D368,zgłoszenia[[#This Row],[Data zakończenia sprawy]]-zgłoszenia[[#This Row],[Data wpływu wniosku]]),"")</f>
        <v>36</v>
      </c>
      <c r="O368" s="65">
        <f>IF($F368=dane!$B$8,6743+3,(IF($F368=dane!$B$9,6743+4,(IF($F368=dane!$B$10,6743+5,6743)))))</f>
        <v>6743</v>
      </c>
    </row>
    <row r="369" spans="1:20" ht="45" x14ac:dyDescent="0.25">
      <c r="A369" s="62">
        <f>IF(zgłoszenia[[#This Row],[ID]]&gt;0,A368+1,"--")</f>
        <v>366</v>
      </c>
      <c r="B369" s="14" t="s">
        <v>61</v>
      </c>
      <c r="C369" s="70">
        <v>7327</v>
      </c>
      <c r="D369" s="12">
        <v>42831</v>
      </c>
      <c r="E369" s="31" t="s">
        <v>702</v>
      </c>
      <c r="F369" s="13" t="s">
        <v>17</v>
      </c>
      <c r="G369" s="13" t="s">
        <v>29</v>
      </c>
      <c r="H369" s="13" t="s">
        <v>118</v>
      </c>
      <c r="I369" s="36" t="s">
        <v>704</v>
      </c>
      <c r="J369" s="13">
        <v>324</v>
      </c>
      <c r="K3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BOŚ.6743.324.2017.WK</v>
      </c>
      <c r="L369" s="12">
        <v>42867</v>
      </c>
      <c r="M369" s="13" t="s">
        <v>19</v>
      </c>
      <c r="N369" s="11">
        <f ca="1">IF(zgłoszenia[[#This Row],[ID]]&gt;0,IF(zgłoszenia[[#This Row],[Data zakończenia sprawy]]=0,TODAY()-D369,zgłoszenia[[#This Row],[Data zakończenia sprawy]]-zgłoszenia[[#This Row],[Data wpływu wniosku]]),"")</f>
        <v>36</v>
      </c>
      <c r="O369" s="65">
        <f>IF($F369=dane!$B$8,6743+3,(IF($F369=dane!$B$9,6743+4,(IF($F369=dane!$B$10,6743+5,6743)))))</f>
        <v>6743</v>
      </c>
    </row>
    <row r="370" spans="1:20" s="3" customFormat="1" ht="45" x14ac:dyDescent="0.25">
      <c r="A370" s="62">
        <f>IF(zgłoszenia[[#This Row],[ID]]&gt;0,A369+1,"--")</f>
        <v>367</v>
      </c>
      <c r="B370" s="14" t="s">
        <v>61</v>
      </c>
      <c r="C370" s="70">
        <v>7330</v>
      </c>
      <c r="D370" s="12">
        <v>42831</v>
      </c>
      <c r="E370" s="31" t="s">
        <v>702</v>
      </c>
      <c r="F370" s="13" t="s">
        <v>17</v>
      </c>
      <c r="G370" s="13" t="s">
        <v>29</v>
      </c>
      <c r="H370" s="13" t="s">
        <v>118</v>
      </c>
      <c r="I370" s="36" t="s">
        <v>704</v>
      </c>
      <c r="J370" s="13">
        <v>326</v>
      </c>
      <c r="K3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BOŚ.6743.326.2017.WK</v>
      </c>
      <c r="L370" s="12">
        <v>42867</v>
      </c>
      <c r="M370" s="13" t="s">
        <v>19</v>
      </c>
      <c r="N370" s="11">
        <f ca="1">IF(zgłoszenia[[#This Row],[ID]]&gt;0,IF(zgłoszenia[[#This Row],[Data zakończenia sprawy]]=0,TODAY()-D370,zgłoszenia[[#This Row],[Data zakończenia sprawy]]-zgłoszenia[[#This Row],[Data wpływu wniosku]]),"")</f>
        <v>36</v>
      </c>
      <c r="O370" s="65">
        <f>IF($F370=dane!$B$8,6743+3,(IF($F370=dane!$B$9,6743+4,(IF($F370=dane!$B$10,6743+5,6743)))))</f>
        <v>6743</v>
      </c>
    </row>
    <row r="371" spans="1:20" ht="45" x14ac:dyDescent="0.25">
      <c r="A371" s="62">
        <f>IF(zgłoszenia[[#This Row],[ID]]&gt;0,A370+1,"--")</f>
        <v>368</v>
      </c>
      <c r="B371" s="14" t="s">
        <v>61</v>
      </c>
      <c r="C371" s="70">
        <v>7331</v>
      </c>
      <c r="D371" s="12">
        <v>42831</v>
      </c>
      <c r="E371" s="31" t="s">
        <v>702</v>
      </c>
      <c r="F371" s="13" t="s">
        <v>17</v>
      </c>
      <c r="G371" s="13" t="s">
        <v>29</v>
      </c>
      <c r="H371" s="13" t="s">
        <v>118</v>
      </c>
      <c r="I371" s="36" t="s">
        <v>704</v>
      </c>
      <c r="J371" s="13">
        <v>327</v>
      </c>
      <c r="K3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BOŚ.6743.327.2017.WK</v>
      </c>
      <c r="L371" s="12">
        <v>42867</v>
      </c>
      <c r="M371" s="13" t="s">
        <v>19</v>
      </c>
      <c r="N371" s="11">
        <f ca="1">IF(zgłoszenia[[#This Row],[ID]]&gt;0,IF(zgłoszenia[[#This Row],[Data zakończenia sprawy]]=0,TODAY()-D371,zgłoszenia[[#This Row],[Data zakończenia sprawy]]-zgłoszenia[[#This Row],[Data wpływu wniosku]]),"")</f>
        <v>36</v>
      </c>
      <c r="O371" s="65">
        <f>IF($F371=dane!$B$8,6743+3,(IF($F371=dane!$B$9,6743+4,(IF($F371=dane!$B$10,6743+5,6743)))))</f>
        <v>6743</v>
      </c>
    </row>
    <row r="372" spans="1:20" ht="45" x14ac:dyDescent="0.25">
      <c r="A372" s="62">
        <f>IF(zgłoszenia[[#This Row],[ID]]&gt;0,A371+1,"--")</f>
        <v>369</v>
      </c>
      <c r="B372" s="14" t="s">
        <v>61</v>
      </c>
      <c r="C372" s="70">
        <v>7328</v>
      </c>
      <c r="D372" s="12">
        <v>42831</v>
      </c>
      <c r="E372" s="31" t="s">
        <v>702</v>
      </c>
      <c r="F372" s="13" t="s">
        <v>17</v>
      </c>
      <c r="G372" s="13" t="s">
        <v>29</v>
      </c>
      <c r="H372" s="13" t="s">
        <v>118</v>
      </c>
      <c r="I372" s="36" t="s">
        <v>704</v>
      </c>
      <c r="J372" s="13">
        <v>325</v>
      </c>
      <c r="K3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BOŚ.6743.325.2017.WK</v>
      </c>
      <c r="L372" s="12">
        <v>42867</v>
      </c>
      <c r="M372" s="13" t="s">
        <v>19</v>
      </c>
      <c r="N372" s="11">
        <f ca="1">IF(zgłoszenia[[#This Row],[ID]]&gt;0,IF(zgłoszenia[[#This Row],[Data zakończenia sprawy]]=0,TODAY()-D372,zgłoszenia[[#This Row],[Data zakończenia sprawy]]-zgłoszenia[[#This Row],[Data wpływu wniosku]]),"")</f>
        <v>36</v>
      </c>
      <c r="O372" s="65">
        <f>IF($F372=dane!$B$8,6743+3,(IF($F372=dane!$B$9,6743+4,(IF($F372=dane!$B$10,6743+5,6743)))))</f>
        <v>6743</v>
      </c>
    </row>
    <row r="373" spans="1:20" ht="45" x14ac:dyDescent="0.25">
      <c r="A373" s="62">
        <f>IF(zgłoszenia[[#This Row],[ID]]&gt;0,A372+1,"--")</f>
        <v>370</v>
      </c>
      <c r="B373" s="14" t="s">
        <v>61</v>
      </c>
      <c r="C373" s="70">
        <v>7333</v>
      </c>
      <c r="D373" s="12">
        <v>42831</v>
      </c>
      <c r="E373" s="31" t="s">
        <v>702</v>
      </c>
      <c r="F373" s="13" t="s">
        <v>17</v>
      </c>
      <c r="G373" s="13" t="s">
        <v>29</v>
      </c>
      <c r="H373" s="13" t="s">
        <v>118</v>
      </c>
      <c r="I373" s="36" t="s">
        <v>704</v>
      </c>
      <c r="J373" s="13">
        <v>328</v>
      </c>
      <c r="K3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BOŚ.6743.328.2017.WK</v>
      </c>
      <c r="L373" s="12">
        <v>42867</v>
      </c>
      <c r="M373" s="13" t="s">
        <v>19</v>
      </c>
      <c r="N373" s="11">
        <f ca="1">IF(zgłoszenia[[#This Row],[ID]]&gt;0,IF(zgłoszenia[[#This Row],[Data zakończenia sprawy]]=0,TODAY()-D373,zgłoszenia[[#This Row],[Data zakończenia sprawy]]-zgłoszenia[[#This Row],[Data wpływu wniosku]]),"")</f>
        <v>36</v>
      </c>
      <c r="O373" s="65">
        <f>IF($F373=dane!$B$8,6743+3,(IF($F373=dane!$B$9,6743+4,(IF($F373=dane!$B$10,6743+5,6743)))))</f>
        <v>6743</v>
      </c>
    </row>
    <row r="374" spans="1:20" ht="45" x14ac:dyDescent="0.25">
      <c r="A374" s="62">
        <f>IF(zgłoszenia[[#This Row],[ID]]&gt;0,A373+1,"--")</f>
        <v>371</v>
      </c>
      <c r="B374" s="14" t="s">
        <v>61</v>
      </c>
      <c r="C374" s="70">
        <v>7335</v>
      </c>
      <c r="D374" s="12">
        <v>42831</v>
      </c>
      <c r="E374" s="31" t="s">
        <v>702</v>
      </c>
      <c r="F374" s="13" t="s">
        <v>17</v>
      </c>
      <c r="G374" s="13" t="s">
        <v>29</v>
      </c>
      <c r="H374" s="13" t="s">
        <v>118</v>
      </c>
      <c r="I374" s="36" t="s">
        <v>705</v>
      </c>
      <c r="J374" s="13">
        <v>329</v>
      </c>
      <c r="K3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BOŚ.6743.329.2017.WK</v>
      </c>
      <c r="L374" s="12">
        <v>42867</v>
      </c>
      <c r="M374" s="13" t="s">
        <v>19</v>
      </c>
      <c r="N374" s="11">
        <f ca="1">IF(zgłoszenia[[#This Row],[ID]]&gt;0,IF(zgłoszenia[[#This Row],[Data zakończenia sprawy]]=0,TODAY()-D374,zgłoszenia[[#This Row],[Data zakończenia sprawy]]-zgłoszenia[[#This Row],[Data wpływu wniosku]]),"")</f>
        <v>36</v>
      </c>
      <c r="O374" s="65">
        <f>IF($F374=dane!$B$8,6743+3,(IF($F374=dane!$B$9,6743+4,(IF($F374=dane!$B$10,6743+5,6743)))))</f>
        <v>6743</v>
      </c>
    </row>
    <row r="375" spans="1:20" ht="45" x14ac:dyDescent="0.25">
      <c r="A375" s="62">
        <f>IF(zgłoszenia[[#This Row],[ID]]&gt;0,A374+1,"--")</f>
        <v>372</v>
      </c>
      <c r="B375" s="14" t="s">
        <v>61</v>
      </c>
      <c r="C375" s="70">
        <v>7338</v>
      </c>
      <c r="D375" s="12">
        <v>42831</v>
      </c>
      <c r="E375" s="31" t="s">
        <v>702</v>
      </c>
      <c r="F375" s="13" t="s">
        <v>17</v>
      </c>
      <c r="G375" s="13" t="s">
        <v>29</v>
      </c>
      <c r="H375" s="13" t="s">
        <v>118</v>
      </c>
      <c r="I375" s="36" t="s">
        <v>705</v>
      </c>
      <c r="J375" s="13">
        <v>330</v>
      </c>
      <c r="K3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BOŚ.6743.330.2017.WK</v>
      </c>
      <c r="L375" s="12">
        <v>42867</v>
      </c>
      <c r="M375" s="13" t="s">
        <v>19</v>
      </c>
      <c r="N375" s="11">
        <f ca="1">IF(zgłoszenia[[#This Row],[ID]]&gt;0,IF(zgłoszenia[[#This Row],[Data zakończenia sprawy]]=0,TODAY()-D375,zgłoszenia[[#This Row],[Data zakończenia sprawy]]-zgłoszenia[[#This Row],[Data wpływu wniosku]]),"")</f>
        <v>36</v>
      </c>
      <c r="O375" s="65">
        <f>IF($F375=dane!$B$8,6743+3,(IF($F375=dane!$B$9,6743+4,(IF($F375=dane!$B$10,6743+5,6743)))))</f>
        <v>6743</v>
      </c>
    </row>
    <row r="376" spans="1:20" ht="45" x14ac:dyDescent="0.25">
      <c r="A376" s="62">
        <f>IF(zgłoszenia[[#This Row],[ID]]&gt;0,A375+1,"--")</f>
        <v>373</v>
      </c>
      <c r="B376" s="14" t="s">
        <v>61</v>
      </c>
      <c r="C376" s="70">
        <v>7339</v>
      </c>
      <c r="D376" s="12">
        <v>42831</v>
      </c>
      <c r="E376" s="31" t="s">
        <v>702</v>
      </c>
      <c r="F376" s="13" t="s">
        <v>17</v>
      </c>
      <c r="G376" s="13" t="s">
        <v>29</v>
      </c>
      <c r="H376" s="13" t="s">
        <v>118</v>
      </c>
      <c r="I376" s="36" t="s">
        <v>705</v>
      </c>
      <c r="J376" s="13">
        <v>331</v>
      </c>
      <c r="K3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BOŚ.6743.331.2017.WK</v>
      </c>
      <c r="L376" s="12">
        <v>42867</v>
      </c>
      <c r="M376" s="13" t="s">
        <v>19</v>
      </c>
      <c r="N376" s="11">
        <f ca="1">IF(zgłoszenia[[#This Row],[ID]]&gt;0,IF(zgłoszenia[[#This Row],[Data zakończenia sprawy]]=0,TODAY()-D376,zgłoszenia[[#This Row],[Data zakończenia sprawy]]-zgłoszenia[[#This Row],[Data wpływu wniosku]]),"")</f>
        <v>36</v>
      </c>
      <c r="O376" s="65">
        <f>IF($F376=dane!$B$8,6743+3,(IF($F376=dane!$B$9,6743+4,(IF($F376=dane!$B$10,6743+5,6743)))))</f>
        <v>6743</v>
      </c>
    </row>
    <row r="377" spans="1:20" ht="45" x14ac:dyDescent="0.25">
      <c r="A377" s="62">
        <f>IF(zgłoszenia[[#This Row],[ID]]&gt;0,A376+1,"--")</f>
        <v>374</v>
      </c>
      <c r="B377" s="14" t="s">
        <v>61</v>
      </c>
      <c r="C377" s="70">
        <v>7343</v>
      </c>
      <c r="D377" s="12">
        <v>42831</v>
      </c>
      <c r="E377" s="31" t="s">
        <v>702</v>
      </c>
      <c r="F377" s="13" t="s">
        <v>17</v>
      </c>
      <c r="G377" s="13" t="s">
        <v>29</v>
      </c>
      <c r="H377" s="13" t="s">
        <v>118</v>
      </c>
      <c r="I377" s="36" t="s">
        <v>705</v>
      </c>
      <c r="J377" s="13">
        <v>332</v>
      </c>
      <c r="K3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BOŚ.6743.332.2017.WK</v>
      </c>
      <c r="L377" s="12">
        <v>42867</v>
      </c>
      <c r="M377" s="13" t="s">
        <v>19</v>
      </c>
      <c r="N377" s="11">
        <f ca="1">IF(zgłoszenia[[#This Row],[ID]]&gt;0,IF(zgłoszenia[[#This Row],[Data zakończenia sprawy]]=0,TODAY()-D377,zgłoszenia[[#This Row],[Data zakończenia sprawy]]-zgłoszenia[[#This Row],[Data wpływu wniosku]]),"")</f>
        <v>36</v>
      </c>
      <c r="O377" s="65">
        <f>IF($F377=dane!$B$8,6743+3,(IF($F377=dane!$B$9,6743+4,(IF($F377=dane!$B$10,6743+5,6743)))))</f>
        <v>6743</v>
      </c>
    </row>
    <row r="378" spans="1:20" ht="45" x14ac:dyDescent="0.25">
      <c r="A378" s="62">
        <f>IF(zgłoszenia[[#This Row],[ID]]&gt;0,A377+1,"--")</f>
        <v>375</v>
      </c>
      <c r="B378" s="14" t="s">
        <v>61</v>
      </c>
      <c r="C378" s="70">
        <v>7345</v>
      </c>
      <c r="D378" s="12">
        <v>42831</v>
      </c>
      <c r="E378" s="31" t="s">
        <v>702</v>
      </c>
      <c r="F378" s="13" t="s">
        <v>17</v>
      </c>
      <c r="G378" s="13" t="s">
        <v>29</v>
      </c>
      <c r="H378" s="13" t="s">
        <v>118</v>
      </c>
      <c r="I378" s="36" t="s">
        <v>705</v>
      </c>
      <c r="J378" s="13">
        <v>333</v>
      </c>
      <c r="K37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BOŚ.6743.333.2017.WK</v>
      </c>
      <c r="L378" s="12">
        <v>42867</v>
      </c>
      <c r="M378" s="13" t="s">
        <v>19</v>
      </c>
      <c r="N378" s="11">
        <f ca="1">IF(zgłoszenia[[#This Row],[ID]]&gt;0,IF(zgłoszenia[[#This Row],[Data zakończenia sprawy]]=0,TODAY()-D378,zgłoszenia[[#This Row],[Data zakończenia sprawy]]-zgłoszenia[[#This Row],[Data wpływu wniosku]]),"")</f>
        <v>36</v>
      </c>
      <c r="O378" s="65">
        <f>IF($F378=dane!$B$8,6743+3,(IF($F378=dane!$B$9,6743+4,(IF($F378=dane!$B$10,6743+5,6743)))))</f>
        <v>6743</v>
      </c>
    </row>
    <row r="379" spans="1:20" ht="45" x14ac:dyDescent="0.25">
      <c r="A379" s="62">
        <f>IF(zgłoszenia[[#This Row],[ID]]&gt;0,A378+1,"--")</f>
        <v>376</v>
      </c>
      <c r="B379" s="14" t="s">
        <v>61</v>
      </c>
      <c r="C379" s="70">
        <v>7347</v>
      </c>
      <c r="D379" s="12">
        <v>42831</v>
      </c>
      <c r="E379" s="31" t="s">
        <v>702</v>
      </c>
      <c r="F379" s="13" t="s">
        <v>17</v>
      </c>
      <c r="G379" s="13" t="s">
        <v>29</v>
      </c>
      <c r="H379" s="13" t="s">
        <v>118</v>
      </c>
      <c r="I379" s="36" t="s">
        <v>705</v>
      </c>
      <c r="J379" s="13">
        <v>334</v>
      </c>
      <c r="K37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BOŚ.6743.334.2017.WK</v>
      </c>
      <c r="L379" s="12">
        <v>42867</v>
      </c>
      <c r="M379" s="13" t="s">
        <v>19</v>
      </c>
      <c r="N379" s="11">
        <f ca="1">IF(zgłoszenia[[#This Row],[ID]]&gt;0,IF(zgłoszenia[[#This Row],[Data zakończenia sprawy]]=0,TODAY()-D379,zgłoszenia[[#This Row],[Data zakończenia sprawy]]-zgłoszenia[[#This Row],[Data wpływu wniosku]]),"")</f>
        <v>36</v>
      </c>
      <c r="O379" s="65">
        <f>IF($F379=dane!$B$8,6743+3,(IF($F379=dane!$B$9,6743+4,(IF($F379=dane!$B$10,6743+5,6743)))))</f>
        <v>6743</v>
      </c>
    </row>
    <row r="380" spans="1:20" ht="45" x14ac:dyDescent="0.25">
      <c r="A380" s="62">
        <f>IF(zgłoszenia[[#This Row],[ID]]&gt;0,A379+1,"--")</f>
        <v>377</v>
      </c>
      <c r="B380" s="14" t="s">
        <v>61</v>
      </c>
      <c r="C380" s="70">
        <v>7350</v>
      </c>
      <c r="D380" s="12">
        <v>42831</v>
      </c>
      <c r="E380" s="31" t="s">
        <v>702</v>
      </c>
      <c r="F380" s="13" t="s">
        <v>17</v>
      </c>
      <c r="G380" s="13" t="s">
        <v>29</v>
      </c>
      <c r="H380" s="13" t="s">
        <v>118</v>
      </c>
      <c r="I380" s="36" t="s">
        <v>705</v>
      </c>
      <c r="J380" s="13">
        <v>335</v>
      </c>
      <c r="K3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BOŚ.6743.335.2017.WK</v>
      </c>
      <c r="L380" s="12">
        <v>42867</v>
      </c>
      <c r="M380" s="13" t="s">
        <v>19</v>
      </c>
      <c r="N380" s="11">
        <f ca="1">IF(zgłoszenia[[#This Row],[ID]]&gt;0,IF(zgłoszenia[[#This Row],[Data zakończenia sprawy]]=0,TODAY()-D380,zgłoszenia[[#This Row],[Data zakończenia sprawy]]-zgłoszenia[[#This Row],[Data wpływu wniosku]]),"")</f>
        <v>36</v>
      </c>
      <c r="O380" s="65">
        <f>IF($F380=dane!$B$8,6743+3,(IF($F380=dane!$B$9,6743+4,(IF($F380=dane!$B$10,6743+5,6743)))))</f>
        <v>6743</v>
      </c>
    </row>
    <row r="381" spans="1:20" ht="45" x14ac:dyDescent="0.25">
      <c r="A381" s="62">
        <f>IF(zgłoszenia[[#This Row],[ID]]&gt;0,A380+1,"--")</f>
        <v>378</v>
      </c>
      <c r="B381" s="14" t="s">
        <v>40</v>
      </c>
      <c r="C381" s="70">
        <v>7364</v>
      </c>
      <c r="D381" s="12">
        <v>42831</v>
      </c>
      <c r="E381" s="31" t="s">
        <v>384</v>
      </c>
      <c r="F381" s="13" t="s">
        <v>58</v>
      </c>
      <c r="G381" s="13" t="s">
        <v>21</v>
      </c>
      <c r="H381" s="13" t="s">
        <v>647</v>
      </c>
      <c r="I381" s="36" t="s">
        <v>706</v>
      </c>
      <c r="J381" s="13">
        <v>45</v>
      </c>
      <c r="K3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BOŚ.6746.45.2017.ŁD</v>
      </c>
      <c r="L381" s="12">
        <v>42850</v>
      </c>
      <c r="M381" s="13" t="s">
        <v>19</v>
      </c>
      <c r="N381" s="88">
        <f ca="1">IF(zgłoszenia[[#This Row],[ID]]&gt;0,IF(zgłoszenia[[#This Row],[Data zakończenia sprawy]]=0,TODAY()-D381,zgłoszenia[[#This Row],[Data zakończenia sprawy]]-zgłoszenia[[#This Row],[Data wpływu wniosku]]),"")</f>
        <v>19</v>
      </c>
      <c r="O381" s="69">
        <f>IF($F381=dane!$B$8,6743+3,(IF($F381=dane!$B$9,6743+4,(IF($F381=dane!$B$10,6743+5,6743)))))</f>
        <v>6746</v>
      </c>
      <c r="P381" s="74"/>
      <c r="Q381" s="74"/>
      <c r="R381" s="74"/>
      <c r="S381" s="74"/>
      <c r="T381" s="74"/>
    </row>
    <row r="382" spans="1:20" ht="45" x14ac:dyDescent="0.25">
      <c r="A382" s="62">
        <f>IF(zgłoszenia[[#This Row],[ID]]&gt;0,A381+1,"--")</f>
        <v>379</v>
      </c>
      <c r="B382" s="14" t="s">
        <v>38</v>
      </c>
      <c r="C382" s="70">
        <v>7288</v>
      </c>
      <c r="D382" s="12">
        <v>42831</v>
      </c>
      <c r="E382" s="31" t="s">
        <v>707</v>
      </c>
      <c r="F382" s="13" t="s">
        <v>23</v>
      </c>
      <c r="G382" s="13" t="s">
        <v>18</v>
      </c>
      <c r="H382" s="13" t="s">
        <v>18</v>
      </c>
      <c r="I382" s="36" t="s">
        <v>708</v>
      </c>
      <c r="J382" s="13">
        <v>308</v>
      </c>
      <c r="K3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BOŚ.6743.308.2017.IN</v>
      </c>
      <c r="L382" s="12">
        <v>42851</v>
      </c>
      <c r="M382" s="13" t="s">
        <v>19</v>
      </c>
      <c r="N382" s="11">
        <f ca="1">IF(zgłoszenia[[#This Row],[ID]]&gt;0,IF(zgłoszenia[[#This Row],[Data zakończenia sprawy]]=0,TODAY()-D382,zgłoszenia[[#This Row],[Data zakończenia sprawy]]-zgłoszenia[[#This Row],[Data wpływu wniosku]]),"")</f>
        <v>20</v>
      </c>
      <c r="O382" s="65">
        <f>IF($F382=dane!$B$8,6743+3,(IF($F382=dane!$B$9,6743+4,(IF($F382=dane!$B$10,6743+5,6743)))))</f>
        <v>6743</v>
      </c>
    </row>
    <row r="383" spans="1:20" ht="45" x14ac:dyDescent="0.25">
      <c r="A383" s="62">
        <f>IF(zgłoszenia[[#This Row],[ID]]&gt;0,A382+1,"--")</f>
        <v>380</v>
      </c>
      <c r="B383" s="14" t="s">
        <v>59</v>
      </c>
      <c r="C383" s="70">
        <v>7292</v>
      </c>
      <c r="D383" s="12">
        <v>42831</v>
      </c>
      <c r="E383" s="31" t="s">
        <v>1202</v>
      </c>
      <c r="F383" s="13" t="s">
        <v>20</v>
      </c>
      <c r="G383" s="13" t="s">
        <v>29</v>
      </c>
      <c r="H383" s="13" t="s">
        <v>29</v>
      </c>
      <c r="I383" s="36" t="s">
        <v>709</v>
      </c>
      <c r="J383" s="13">
        <v>362</v>
      </c>
      <c r="K3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BOŚ.6743.362.2017.SR</v>
      </c>
      <c r="L383" s="12">
        <v>42844</v>
      </c>
      <c r="M383" s="13" t="s">
        <v>19</v>
      </c>
      <c r="N383" s="11">
        <f ca="1">IF(zgłoszenia[[#This Row],[ID]]&gt;0,IF(zgłoszenia[[#This Row],[Data zakończenia sprawy]]=0,TODAY()-D383,zgłoszenia[[#This Row],[Data zakończenia sprawy]]-zgłoszenia[[#This Row],[Data wpływu wniosku]]),"")</f>
        <v>13</v>
      </c>
      <c r="O383" s="65">
        <f>IF($F383=dane!$B$8,6743+3,(IF($F383=dane!$B$9,6743+4,(IF($F383=dane!$B$10,6743+5,6743)))))</f>
        <v>6743</v>
      </c>
    </row>
    <row r="384" spans="1:20" ht="45" x14ac:dyDescent="0.25">
      <c r="A384" s="62">
        <f>IF(zgłoszenia[[#This Row],[ID]]&gt;0,A383+1,"--")</f>
        <v>381</v>
      </c>
      <c r="B384" s="14" t="s">
        <v>36</v>
      </c>
      <c r="C384" s="70">
        <v>7217</v>
      </c>
      <c r="D384" s="12">
        <v>42830</v>
      </c>
      <c r="E384" s="31" t="s">
        <v>710</v>
      </c>
      <c r="F384" s="13" t="s">
        <v>17</v>
      </c>
      <c r="G384" s="13" t="s">
        <v>29</v>
      </c>
      <c r="H384" s="13" t="s">
        <v>99</v>
      </c>
      <c r="I384" s="36" t="s">
        <v>138</v>
      </c>
      <c r="J384" s="13">
        <v>310</v>
      </c>
      <c r="K3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BOŚ.6743.310.2017.KŻ</v>
      </c>
      <c r="L384" s="12">
        <v>42860</v>
      </c>
      <c r="M384" s="13" t="s">
        <v>19</v>
      </c>
      <c r="N384" s="11">
        <f ca="1">IF(zgłoszenia[[#This Row],[ID]]&gt;0,IF(zgłoszenia[[#This Row],[Data zakończenia sprawy]]=0,TODAY()-D384,zgłoszenia[[#This Row],[Data zakończenia sprawy]]-zgłoszenia[[#This Row],[Data wpływu wniosku]]),"")</f>
        <v>30</v>
      </c>
      <c r="O384" s="65">
        <f>IF($F384=dane!$B$8,6743+3,(IF($F384=dane!$B$9,6743+4,(IF($F384=dane!$B$10,6743+5,6743)))))</f>
        <v>6743</v>
      </c>
    </row>
    <row r="385" spans="1:20" ht="60" x14ac:dyDescent="0.25">
      <c r="A385" s="62">
        <f>IF(zgłoszenia[[#This Row],[ID]]&gt;0,A384+1,"--")</f>
        <v>382</v>
      </c>
      <c r="B385" s="14" t="s">
        <v>36</v>
      </c>
      <c r="C385" s="70">
        <v>7211</v>
      </c>
      <c r="D385" s="12">
        <v>42830</v>
      </c>
      <c r="E385" s="31" t="s">
        <v>711</v>
      </c>
      <c r="F385" s="13" t="s">
        <v>28</v>
      </c>
      <c r="G385" s="13" t="s">
        <v>29</v>
      </c>
      <c r="H385" s="13" t="s">
        <v>99</v>
      </c>
      <c r="I385" s="36" t="s">
        <v>712</v>
      </c>
      <c r="J385" s="13">
        <v>311</v>
      </c>
      <c r="K3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BOŚ.6743.311.2017.KŻ</v>
      </c>
      <c r="L385" s="12">
        <v>42837</v>
      </c>
      <c r="M385" s="13" t="s">
        <v>52</v>
      </c>
      <c r="N385" s="11">
        <f ca="1">IF(zgłoszenia[[#This Row],[ID]]&gt;0,IF(zgłoszenia[[#This Row],[Data zakończenia sprawy]]=0,TODAY()-D385,zgłoszenia[[#This Row],[Data zakończenia sprawy]]-zgłoszenia[[#This Row],[Data wpływu wniosku]]),"")</f>
        <v>7</v>
      </c>
      <c r="O385" s="65">
        <f>IF($F385=dane!$B$8,6743+3,(IF($F385=dane!$B$9,6743+4,(IF($F385=dane!$B$10,6743+5,6743)))))</f>
        <v>6743</v>
      </c>
    </row>
    <row r="386" spans="1:20" ht="45" x14ac:dyDescent="0.25">
      <c r="A386" s="62">
        <f>IF(zgłoszenia[[#This Row],[ID]]&gt;0,A385+1,"--")</f>
        <v>383</v>
      </c>
      <c r="B386" s="14" t="s">
        <v>40</v>
      </c>
      <c r="C386" s="70">
        <v>7344</v>
      </c>
      <c r="D386" s="12">
        <v>42831</v>
      </c>
      <c r="E386" s="31" t="s">
        <v>348</v>
      </c>
      <c r="F386" s="13" t="s">
        <v>17</v>
      </c>
      <c r="G386" s="13" t="s">
        <v>32</v>
      </c>
      <c r="H386" s="13" t="s">
        <v>713</v>
      </c>
      <c r="I386" s="36" t="s">
        <v>714</v>
      </c>
      <c r="J386" s="13">
        <v>409</v>
      </c>
      <c r="K3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BOŚ.6743.409.2017.ŁD</v>
      </c>
      <c r="L386" s="12">
        <v>42850</v>
      </c>
      <c r="M386" s="13" t="s">
        <v>19</v>
      </c>
      <c r="N386" s="11">
        <f ca="1">IF(zgłoszenia[[#This Row],[ID]]&gt;0,IF(zgłoszenia[[#This Row],[Data zakończenia sprawy]]=0,TODAY()-D386,zgłoszenia[[#This Row],[Data zakończenia sprawy]]-zgłoszenia[[#This Row],[Data wpływu wniosku]]),"")</f>
        <v>19</v>
      </c>
      <c r="O386" s="65">
        <f>IF($F386=dane!$B$8,6743+3,(IF($F386=dane!$B$9,6743+4,(IF($F386=dane!$B$10,6743+5,6743)))))</f>
        <v>6743</v>
      </c>
    </row>
    <row r="387" spans="1:20" ht="45" x14ac:dyDescent="0.25">
      <c r="A387" s="62">
        <f>IF(zgłoszenia[[#This Row],[ID]]&gt;0,A386+1,"--")</f>
        <v>384</v>
      </c>
      <c r="B387" s="14" t="s">
        <v>61</v>
      </c>
      <c r="C387" s="70">
        <v>7396</v>
      </c>
      <c r="D387" s="12">
        <v>42832</v>
      </c>
      <c r="E387" s="31" t="s">
        <v>715</v>
      </c>
      <c r="F387" s="13" t="s">
        <v>20</v>
      </c>
      <c r="G387" s="13" t="s">
        <v>29</v>
      </c>
      <c r="H387" s="13" t="s">
        <v>29</v>
      </c>
      <c r="I387" s="36" t="s">
        <v>716</v>
      </c>
      <c r="J387" s="13">
        <v>312</v>
      </c>
      <c r="K3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BOŚ.6743.312.2017.WK</v>
      </c>
      <c r="L387" s="12">
        <v>42851</v>
      </c>
      <c r="M387" s="13" t="s">
        <v>19</v>
      </c>
      <c r="N387" s="11">
        <f ca="1">IF(zgłoszenia[[#This Row],[ID]]&gt;0,IF(zgłoszenia[[#This Row],[Data zakończenia sprawy]]=0,TODAY()-D387,zgłoszenia[[#This Row],[Data zakończenia sprawy]]-zgłoszenia[[#This Row],[Data wpływu wniosku]]),"")</f>
        <v>19</v>
      </c>
      <c r="O387" s="65">
        <f>IF($F387=dane!$B$8,6743+3,(IF($F387=dane!$B$9,6743+4,(IF($F387=dane!$B$10,6743+5,6743)))))</f>
        <v>6743</v>
      </c>
    </row>
    <row r="388" spans="1:20" ht="45" x14ac:dyDescent="0.25">
      <c r="A388" s="62">
        <f>IF(zgłoszenia[[#This Row],[ID]]&gt;0,A387+1,"--")</f>
        <v>385</v>
      </c>
      <c r="B388" s="14" t="s">
        <v>11</v>
      </c>
      <c r="C388" s="70">
        <v>7428</v>
      </c>
      <c r="D388" s="12">
        <v>42832</v>
      </c>
      <c r="E388" s="31" t="s">
        <v>552</v>
      </c>
      <c r="F388" s="13" t="s">
        <v>17</v>
      </c>
      <c r="G388" s="13" t="s">
        <v>24</v>
      </c>
      <c r="H388" s="13" t="s">
        <v>73</v>
      </c>
      <c r="I388" s="36" t="s">
        <v>291</v>
      </c>
      <c r="J388" s="13">
        <v>339</v>
      </c>
      <c r="K3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BOŚ.6743.339.2017.AA</v>
      </c>
      <c r="L388" s="12">
        <v>42874</v>
      </c>
      <c r="M388" s="13" t="s">
        <v>19</v>
      </c>
      <c r="N388" s="11">
        <f ca="1">IF(zgłoszenia[[#This Row],[ID]]&gt;0,IF(zgłoszenia[[#This Row],[Data zakończenia sprawy]]=0,TODAY()-D388,zgłoszenia[[#This Row],[Data zakończenia sprawy]]-zgłoszenia[[#This Row],[Data wpływu wniosku]]),"")</f>
        <v>42</v>
      </c>
      <c r="O388" s="65">
        <f>IF($F388=dane!$B$8,6743+3,(IF($F388=dane!$B$9,6743+4,(IF($F388=dane!$B$10,6743+5,6743)))))</f>
        <v>6743</v>
      </c>
    </row>
    <row r="389" spans="1:20" ht="45" x14ac:dyDescent="0.25">
      <c r="A389" s="62">
        <f>IF(zgłoszenia[[#This Row],[ID]]&gt;0,A388+1,"--")</f>
        <v>386</v>
      </c>
      <c r="B389" s="14" t="s">
        <v>61</v>
      </c>
      <c r="C389" s="70">
        <v>7471</v>
      </c>
      <c r="D389" s="12">
        <v>42832</v>
      </c>
      <c r="E389" s="31" t="s">
        <v>717</v>
      </c>
      <c r="F389" s="13" t="s">
        <v>23</v>
      </c>
      <c r="G389" s="13" t="s">
        <v>29</v>
      </c>
      <c r="H389" s="13" t="s">
        <v>29</v>
      </c>
      <c r="I389" s="36" t="s">
        <v>333</v>
      </c>
      <c r="J389" s="13">
        <v>317</v>
      </c>
      <c r="K3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BOŚ.6743.317.2017.WK</v>
      </c>
      <c r="L389" s="12">
        <v>42846</v>
      </c>
      <c r="M389" s="13" t="s">
        <v>19</v>
      </c>
      <c r="N389" s="11">
        <f ca="1">IF(zgłoszenia[[#This Row],[ID]]&gt;0,IF(zgłoszenia[[#This Row],[Data zakończenia sprawy]]=0,TODAY()-D389,zgłoszenia[[#This Row],[Data zakończenia sprawy]]-zgłoszenia[[#This Row],[Data wpływu wniosku]]),"")</f>
        <v>14</v>
      </c>
      <c r="O389" s="65">
        <f>IF($F389=dane!$B$8,6743+3,(IF($F389=dane!$B$9,6743+4,(IF($F389=dane!$B$10,6743+5,6743)))))</f>
        <v>6743</v>
      </c>
    </row>
    <row r="390" spans="1:20" ht="45" x14ac:dyDescent="0.25">
      <c r="A390" s="62">
        <f>IF(zgłoszenia[[#This Row],[ID]]&gt;0,A389+1,"--")</f>
        <v>387</v>
      </c>
      <c r="B390" s="14" t="s">
        <v>61</v>
      </c>
      <c r="C390" s="70">
        <v>7469</v>
      </c>
      <c r="D390" s="12">
        <v>42832</v>
      </c>
      <c r="E390" s="31" t="s">
        <v>718</v>
      </c>
      <c r="F390" s="13" t="s">
        <v>17</v>
      </c>
      <c r="G390" s="13" t="s">
        <v>29</v>
      </c>
      <c r="H390" s="13" t="s">
        <v>118</v>
      </c>
      <c r="I390" s="36" t="s">
        <v>719</v>
      </c>
      <c r="J390" s="13">
        <v>315</v>
      </c>
      <c r="K3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BOŚ.6743.315.2017.WK</v>
      </c>
      <c r="L390" s="12">
        <v>42864</v>
      </c>
      <c r="M390" s="13" t="s">
        <v>19</v>
      </c>
      <c r="N390" s="11">
        <f ca="1">IF(zgłoszenia[[#This Row],[ID]]&gt;0,IF(zgłoszenia[[#This Row],[Data zakończenia sprawy]]=0,TODAY()-D390,zgłoszenia[[#This Row],[Data zakończenia sprawy]]-zgłoszenia[[#This Row],[Data wpływu wniosku]]),"")</f>
        <v>32</v>
      </c>
      <c r="O390" s="65">
        <f>IF($F390=dane!$B$8,6743+3,(IF($F390=dane!$B$9,6743+4,(IF($F390=dane!$B$10,6743+5,6743)))))</f>
        <v>6743</v>
      </c>
    </row>
    <row r="391" spans="1:20" ht="45" x14ac:dyDescent="0.25">
      <c r="A391" s="62">
        <f>IF(zgłoszenia[[#This Row],[ID]]&gt;0,A390+1,"--")</f>
        <v>388</v>
      </c>
      <c r="B391" s="14" t="s">
        <v>61</v>
      </c>
      <c r="C391" s="70">
        <v>7430</v>
      </c>
      <c r="D391" s="12">
        <v>42832</v>
      </c>
      <c r="E391" s="31" t="s">
        <v>180</v>
      </c>
      <c r="F391" s="13" t="s">
        <v>17</v>
      </c>
      <c r="G391" s="13" t="s">
        <v>29</v>
      </c>
      <c r="H391" s="13" t="s">
        <v>29</v>
      </c>
      <c r="I391" s="36" t="s">
        <v>720</v>
      </c>
      <c r="J391" s="13">
        <v>316</v>
      </c>
      <c r="K3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BOŚ.6743.316.2017.WK</v>
      </c>
      <c r="L391" s="12">
        <v>42864</v>
      </c>
      <c r="M391" s="13" t="s">
        <v>19</v>
      </c>
      <c r="N391" s="11">
        <f ca="1">IF(zgłoszenia[[#This Row],[ID]]&gt;0,IF(zgłoszenia[[#This Row],[Data zakończenia sprawy]]=0,TODAY()-D391,zgłoszenia[[#This Row],[Data zakończenia sprawy]]-zgłoszenia[[#This Row],[Data wpływu wniosku]]),"")</f>
        <v>32</v>
      </c>
      <c r="O391" s="65">
        <f>IF($F391=dane!$B$8,6743+3,(IF($F391=dane!$B$9,6743+4,(IF($F391=dane!$B$10,6743+5,6743)))))</f>
        <v>6743</v>
      </c>
    </row>
    <row r="392" spans="1:20" ht="45" x14ac:dyDescent="0.25">
      <c r="A392" s="62">
        <f>IF(zgłoszenia[[#This Row],[ID]]&gt;0,A391+1,"--")</f>
        <v>389</v>
      </c>
      <c r="B392" s="14" t="s">
        <v>61</v>
      </c>
      <c r="C392" s="70">
        <v>7427</v>
      </c>
      <c r="D392" s="12">
        <v>42832</v>
      </c>
      <c r="E392" s="31" t="s">
        <v>718</v>
      </c>
      <c r="F392" s="13" t="s">
        <v>17</v>
      </c>
      <c r="G392" s="13" t="s">
        <v>29</v>
      </c>
      <c r="H392" s="13" t="s">
        <v>118</v>
      </c>
      <c r="I392" s="36" t="s">
        <v>719</v>
      </c>
      <c r="J392" s="13">
        <v>314</v>
      </c>
      <c r="K3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BOŚ.6743.314.2017.WK</v>
      </c>
      <c r="L392" s="12">
        <v>42864</v>
      </c>
      <c r="M392" s="13" t="s">
        <v>19</v>
      </c>
      <c r="N392" s="11">
        <f ca="1">IF(zgłoszenia[[#This Row],[ID]]&gt;0,IF(zgłoszenia[[#This Row],[Data zakończenia sprawy]]=0,TODAY()-D392,zgłoszenia[[#This Row],[Data zakończenia sprawy]]-zgłoszenia[[#This Row],[Data wpływu wniosku]]),"")</f>
        <v>32</v>
      </c>
      <c r="O392" s="65">
        <f>IF($F392=dane!$B$8,6743+3,(IF($F392=dane!$B$9,6743+4,(IF($F392=dane!$B$10,6743+5,6743)))))</f>
        <v>6743</v>
      </c>
    </row>
    <row r="393" spans="1:20" ht="45" x14ac:dyDescent="0.25">
      <c r="A393" s="62">
        <f>IF(zgłoszenia[[#This Row],[ID]]&gt;0,A392+1,"--")</f>
        <v>390</v>
      </c>
      <c r="B393" s="14" t="s">
        <v>40</v>
      </c>
      <c r="C393" s="70">
        <v>7426</v>
      </c>
      <c r="D393" s="12">
        <v>42832</v>
      </c>
      <c r="E393" s="31" t="s">
        <v>316</v>
      </c>
      <c r="F393" s="13" t="s">
        <v>57</v>
      </c>
      <c r="G393" s="13" t="s">
        <v>21</v>
      </c>
      <c r="H393" s="13" t="s">
        <v>230</v>
      </c>
      <c r="I393" s="36" t="s">
        <v>721</v>
      </c>
      <c r="J393" s="13">
        <v>21</v>
      </c>
      <c r="K3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BOŚ.6748.21.2017.ŁD</v>
      </c>
      <c r="L393" s="12">
        <v>42850</v>
      </c>
      <c r="M393" s="13" t="s">
        <v>19</v>
      </c>
      <c r="N393" s="11">
        <f ca="1">IF(zgłoszenia[[#This Row],[ID]]&gt;0,IF(zgłoszenia[[#This Row],[Data zakończenia sprawy]]=0,TODAY()-D393,zgłoszenia[[#This Row],[Data zakończenia sprawy]]-zgłoszenia[[#This Row],[Data wpływu wniosku]]),"")</f>
        <v>18</v>
      </c>
      <c r="O393" s="69">
        <f>IF($F393=dane!$B$8,6743+3,(IF($F393=dane!$B$9,6743+4,(IF($F393=dane!$B$10,6743+5,6743)))))</f>
        <v>6748</v>
      </c>
      <c r="P393" s="74"/>
      <c r="Q393" s="74"/>
      <c r="R393" s="74"/>
      <c r="S393" s="74"/>
      <c r="T393" s="74"/>
    </row>
    <row r="394" spans="1:20" ht="45" x14ac:dyDescent="0.25">
      <c r="A394" s="62">
        <f>IF(zgłoszenia[[#This Row],[ID]]&gt;0,A393+1,"--")</f>
        <v>391</v>
      </c>
      <c r="B394" s="14" t="s">
        <v>60</v>
      </c>
      <c r="C394" s="70">
        <v>7439</v>
      </c>
      <c r="D394" s="12">
        <v>42832</v>
      </c>
      <c r="E394" s="31" t="s">
        <v>149</v>
      </c>
      <c r="F394" s="13" t="s">
        <v>58</v>
      </c>
      <c r="G394" s="13" t="s">
        <v>33</v>
      </c>
      <c r="H394" s="13" t="s">
        <v>147</v>
      </c>
      <c r="I394" s="36" t="s">
        <v>722</v>
      </c>
      <c r="J394" s="13">
        <v>36</v>
      </c>
      <c r="K3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BOŚ.6746.36.2017.EJ</v>
      </c>
      <c r="L394" s="12">
        <v>42846</v>
      </c>
      <c r="M394" s="13" t="s">
        <v>19</v>
      </c>
      <c r="N394" s="11">
        <f ca="1">IF(zgłoszenia[[#This Row],[ID]]&gt;0,IF(zgłoszenia[[#This Row],[Data zakończenia sprawy]]=0,TODAY()-D394,zgłoszenia[[#This Row],[Data zakończenia sprawy]]-zgłoszenia[[#This Row],[Data wpływu wniosku]]),"")</f>
        <v>14</v>
      </c>
      <c r="O394" s="65">
        <f>IF($F394=dane!$B$8,6743+3,(IF($F394=dane!$B$9,6743+4,(IF($F394=dane!$B$10,6743+5,6743)))))</f>
        <v>6746</v>
      </c>
    </row>
    <row r="395" spans="1:20" ht="75.75" customHeight="1" x14ac:dyDescent="0.25">
      <c r="A395" s="62">
        <f>IF(zgłoszenia[[#This Row],[ID]]&gt;0,A394+1,"--")</f>
        <v>392</v>
      </c>
      <c r="B395" s="14" t="s">
        <v>40</v>
      </c>
      <c r="C395" s="70">
        <v>7745</v>
      </c>
      <c r="D395" s="12">
        <v>42836</v>
      </c>
      <c r="E395" s="31" t="s">
        <v>723</v>
      </c>
      <c r="F395" s="13" t="s">
        <v>28</v>
      </c>
      <c r="G395" s="13" t="s">
        <v>29</v>
      </c>
      <c r="H395" s="13" t="s">
        <v>29</v>
      </c>
      <c r="I395" s="36" t="s">
        <v>724</v>
      </c>
      <c r="J395" s="13">
        <v>403</v>
      </c>
      <c r="K3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BOŚ.6743.403.2017.ŁD</v>
      </c>
      <c r="L395" s="12">
        <v>42853</v>
      </c>
      <c r="M395" s="13" t="s">
        <v>19</v>
      </c>
      <c r="N395" s="11">
        <f ca="1">IF(zgłoszenia[[#This Row],[ID]]&gt;0,IF(zgłoszenia[[#This Row],[Data zakończenia sprawy]]=0,TODAY()-D395,zgłoszenia[[#This Row],[Data zakończenia sprawy]]-zgłoszenia[[#This Row],[Data wpływu wniosku]]),"")</f>
        <v>17</v>
      </c>
      <c r="O395" s="65">
        <f>IF($F395=dane!$B$8,6743+3,(IF($F395=dane!$B$9,6743+4,(IF($F395=dane!$B$10,6743+5,6743)))))</f>
        <v>6743</v>
      </c>
    </row>
    <row r="396" spans="1:20" ht="45" x14ac:dyDescent="0.25">
      <c r="A396" s="62">
        <f>IF(zgłoszenia[[#This Row],[ID]]&gt;0,A395+1,"--")</f>
        <v>393</v>
      </c>
      <c r="B396" s="14" t="s">
        <v>36</v>
      </c>
      <c r="C396" s="70">
        <v>7557</v>
      </c>
      <c r="D396" s="12">
        <v>42835</v>
      </c>
      <c r="E396" s="31" t="s">
        <v>725</v>
      </c>
      <c r="F396" s="13" t="s">
        <v>17</v>
      </c>
      <c r="G396" s="13" t="s">
        <v>29</v>
      </c>
      <c r="H396" s="13" t="s">
        <v>726</v>
      </c>
      <c r="I396" s="36" t="s">
        <v>727</v>
      </c>
      <c r="J396" s="13">
        <v>342</v>
      </c>
      <c r="K3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BOŚ.6743.342.2017.KŻ</v>
      </c>
      <c r="L396" s="12">
        <v>42857</v>
      </c>
      <c r="M396" s="13" t="s">
        <v>19</v>
      </c>
      <c r="N396" s="11">
        <f ca="1">IF(zgłoszenia[[#This Row],[ID]]&gt;0,IF(zgłoszenia[[#This Row],[Data zakończenia sprawy]]=0,TODAY()-D396,zgłoszenia[[#This Row],[Data zakończenia sprawy]]-zgłoszenia[[#This Row],[Data wpływu wniosku]]),"")</f>
        <v>22</v>
      </c>
      <c r="O396" s="65">
        <f>IF($F396=dane!$B$8,6743+3,(IF($F396=dane!$B$9,6743+4,(IF($F396=dane!$B$10,6743+5,6743)))))</f>
        <v>6743</v>
      </c>
    </row>
    <row r="397" spans="1:20" ht="45" x14ac:dyDescent="0.25">
      <c r="A397" s="62">
        <f>IF(zgłoszenia[[#This Row],[ID]]&gt;0,A396+1,"--")</f>
        <v>394</v>
      </c>
      <c r="B397" s="14" t="s">
        <v>39</v>
      </c>
      <c r="C397" s="70">
        <v>7663</v>
      </c>
      <c r="D397" s="12">
        <v>42836</v>
      </c>
      <c r="E397" s="31" t="s">
        <v>479</v>
      </c>
      <c r="F397" s="13" t="s">
        <v>17</v>
      </c>
      <c r="G397" s="13" t="s">
        <v>32</v>
      </c>
      <c r="H397" s="13" t="s">
        <v>214</v>
      </c>
      <c r="I397" s="36" t="s">
        <v>728</v>
      </c>
      <c r="J397" s="13">
        <v>359</v>
      </c>
      <c r="K3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BOŚ.6743.359.2017.MS</v>
      </c>
      <c r="L397" s="12">
        <v>42853</v>
      </c>
      <c r="M397" s="13" t="s">
        <v>19</v>
      </c>
      <c r="N397" s="11">
        <f ca="1">IF(zgłoszenia[[#This Row],[ID]]&gt;0,IF(zgłoszenia[[#This Row],[Data zakończenia sprawy]]=0,TODAY()-D397,zgłoszenia[[#This Row],[Data zakończenia sprawy]]-zgłoszenia[[#This Row],[Data wpływu wniosku]]),"")</f>
        <v>17</v>
      </c>
      <c r="O397" s="65">
        <f>IF($F397=dane!$B$8,6743+3,(IF($F397=dane!$B$9,6743+4,(IF($F397=dane!$B$10,6743+5,6743)))))</f>
        <v>6743</v>
      </c>
    </row>
    <row r="398" spans="1:20" ht="30" x14ac:dyDescent="0.25">
      <c r="A398" s="62">
        <f>IF(zgłoszenia[[#This Row],[ID]]&gt;0,A397+1,"--")</f>
        <v>395</v>
      </c>
      <c r="B398" s="14" t="s">
        <v>60</v>
      </c>
      <c r="C398" s="70">
        <v>7683</v>
      </c>
      <c r="D398" s="12">
        <v>42836</v>
      </c>
      <c r="E398" s="31" t="s">
        <v>729</v>
      </c>
      <c r="F398" s="13" t="s">
        <v>17</v>
      </c>
      <c r="G398" s="13" t="s">
        <v>33</v>
      </c>
      <c r="H398" s="13" t="s">
        <v>155</v>
      </c>
      <c r="I398" s="36" t="s">
        <v>730</v>
      </c>
      <c r="J398" s="13">
        <v>344</v>
      </c>
      <c r="K39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BOŚ.6743.344.2017.EJ</v>
      </c>
      <c r="L398" s="12">
        <v>42845</v>
      </c>
      <c r="M398" s="13" t="s">
        <v>62</v>
      </c>
      <c r="N398" s="11">
        <f ca="1">IF(zgłoszenia[[#This Row],[ID]]&gt;0,IF(zgłoszenia[[#This Row],[Data zakończenia sprawy]]=0,TODAY()-D398,zgłoszenia[[#This Row],[Data zakończenia sprawy]]-zgłoszenia[[#This Row],[Data wpływu wniosku]]),"")</f>
        <v>9</v>
      </c>
      <c r="O398" s="65">
        <f>IF($F398=dane!$B$8,6743+3,(IF($F398=dane!$B$9,6743+4,(IF($F398=dane!$B$10,6743+5,6743)))))</f>
        <v>6743</v>
      </c>
    </row>
    <row r="399" spans="1:20" ht="45" x14ac:dyDescent="0.25">
      <c r="A399" s="62">
        <f>IF(zgłoszenia[[#This Row],[ID]]&gt;0,A398+1,"--")</f>
        <v>396</v>
      </c>
      <c r="B399" s="14" t="s">
        <v>60</v>
      </c>
      <c r="C399" s="70">
        <v>7613</v>
      </c>
      <c r="D399" s="12">
        <v>42835</v>
      </c>
      <c r="E399" s="31" t="s">
        <v>731</v>
      </c>
      <c r="F399" s="13" t="s">
        <v>17</v>
      </c>
      <c r="G399" s="13" t="s">
        <v>33</v>
      </c>
      <c r="H399" s="13" t="s">
        <v>155</v>
      </c>
      <c r="I399" s="36" t="s">
        <v>732</v>
      </c>
      <c r="J399" s="13">
        <v>343</v>
      </c>
      <c r="K3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BOŚ.6743.343.2017.EJ</v>
      </c>
      <c r="L399" s="12">
        <v>42852</v>
      </c>
      <c r="M399" s="13" t="s">
        <v>19</v>
      </c>
      <c r="N399" s="11">
        <f ca="1">IF(zgłoszenia[[#This Row],[ID]]&gt;0,IF(zgłoszenia[[#This Row],[Data zakończenia sprawy]]=0,TODAY()-D399,zgłoszenia[[#This Row],[Data zakończenia sprawy]]-zgłoszenia[[#This Row],[Data wpływu wniosku]]),"")</f>
        <v>17</v>
      </c>
      <c r="O399" s="65">
        <f>IF($F399=dane!$B$8,6743+3,(IF($F399=dane!$B$9,6743+4,(IF($F399=dane!$B$10,6743+5,6743)))))</f>
        <v>6743</v>
      </c>
    </row>
    <row r="400" spans="1:20" ht="45" x14ac:dyDescent="0.25">
      <c r="A400" s="62">
        <f>IF(zgłoszenia[[#This Row],[ID]]&gt;0,A399+1,"--")</f>
        <v>397</v>
      </c>
      <c r="B400" s="14" t="s">
        <v>61</v>
      </c>
      <c r="C400" s="70">
        <v>7582</v>
      </c>
      <c r="D400" s="12">
        <v>42835</v>
      </c>
      <c r="E400" s="31" t="s">
        <v>280</v>
      </c>
      <c r="F400" s="13" t="s">
        <v>20</v>
      </c>
      <c r="G400" s="13" t="s">
        <v>29</v>
      </c>
      <c r="H400" s="13" t="s">
        <v>29</v>
      </c>
      <c r="I400" s="36" t="s">
        <v>733</v>
      </c>
      <c r="J400" s="13">
        <v>351</v>
      </c>
      <c r="K4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BOŚ.6743.351.2017.WK</v>
      </c>
      <c r="L400" s="12">
        <v>42846</v>
      </c>
      <c r="M400" s="13" t="s">
        <v>19</v>
      </c>
      <c r="N400" s="11">
        <f ca="1">IF(zgłoszenia[[#This Row],[ID]]&gt;0,IF(zgłoszenia[[#This Row],[Data zakończenia sprawy]]=0,TODAY()-D400,zgłoszenia[[#This Row],[Data zakończenia sprawy]]-zgłoszenia[[#This Row],[Data wpływu wniosku]]),"")</f>
        <v>11</v>
      </c>
      <c r="O400" s="65">
        <f>IF($F400=dane!$B$8,6743+3,(IF($F400=dane!$B$9,6743+4,(IF($F400=dane!$B$10,6743+5,6743)))))</f>
        <v>6743</v>
      </c>
    </row>
    <row r="401" spans="1:21" ht="30" x14ac:dyDescent="0.25">
      <c r="A401" s="62">
        <f>IF(zgłoszenia[[#This Row],[ID]]&gt;0,A400+1,"--")</f>
        <v>398</v>
      </c>
      <c r="B401" s="14" t="s">
        <v>61</v>
      </c>
      <c r="C401" s="70">
        <v>7720</v>
      </c>
      <c r="D401" s="12">
        <v>42836</v>
      </c>
      <c r="E401" s="31" t="s">
        <v>734</v>
      </c>
      <c r="F401" s="13" t="s">
        <v>17</v>
      </c>
      <c r="G401" s="13" t="s">
        <v>29</v>
      </c>
      <c r="H401" s="13" t="s">
        <v>118</v>
      </c>
      <c r="I401" s="36" t="s">
        <v>355</v>
      </c>
      <c r="J401" s="13">
        <v>354</v>
      </c>
      <c r="K4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BOŚ.6743.354.2017.WK</v>
      </c>
      <c r="L401" s="12">
        <v>42870</v>
      </c>
      <c r="M401" s="13" t="s">
        <v>62</v>
      </c>
      <c r="N401" s="11">
        <f ca="1">IF(zgłoszenia[[#This Row],[ID]]&gt;0,IF(zgłoszenia[[#This Row],[Data zakończenia sprawy]]=0,TODAY()-D401,zgłoszenia[[#This Row],[Data zakończenia sprawy]]-zgłoszenia[[#This Row],[Data wpływu wniosku]]),"")</f>
        <v>34</v>
      </c>
      <c r="O401" s="65">
        <f>IF($F401=dane!$B$8,6743+3,(IF($F401=dane!$B$9,6743+4,(IF($F401=dane!$B$10,6743+5,6743)))))</f>
        <v>6743</v>
      </c>
    </row>
    <row r="402" spans="1:21" ht="45" x14ac:dyDescent="0.25">
      <c r="A402" s="62">
        <f>IF(zgłoszenia[[#This Row],[ID]]&gt;0,A401+1,"--")</f>
        <v>399</v>
      </c>
      <c r="B402" s="14" t="s">
        <v>61</v>
      </c>
      <c r="C402" s="70">
        <v>7721</v>
      </c>
      <c r="D402" s="12">
        <v>42836</v>
      </c>
      <c r="E402" s="31" t="s">
        <v>739</v>
      </c>
      <c r="F402" s="13" t="s">
        <v>17</v>
      </c>
      <c r="G402" s="13" t="s">
        <v>29</v>
      </c>
      <c r="H402" s="13" t="s">
        <v>118</v>
      </c>
      <c r="I402" s="36" t="s">
        <v>735</v>
      </c>
      <c r="J402" s="13">
        <v>352</v>
      </c>
      <c r="K4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BOŚ.6743.352.2017.WK</v>
      </c>
      <c r="L402" s="12">
        <v>42852</v>
      </c>
      <c r="M402" s="13" t="s">
        <v>19</v>
      </c>
      <c r="N402" s="11">
        <f ca="1">IF(zgłoszenia[[#This Row],[ID]]&gt;0,IF(zgłoszenia[[#This Row],[Data zakończenia sprawy]]=0,TODAY()-D402,zgłoszenia[[#This Row],[Data zakończenia sprawy]]-zgłoszenia[[#This Row],[Data wpływu wniosku]]),"")</f>
        <v>16</v>
      </c>
      <c r="O402" s="65">
        <f>IF($F402=dane!$B$8,6743+3,(IF($F402=dane!$B$9,6743+4,(IF($F402=dane!$B$10,6743+5,6743)))))</f>
        <v>6743</v>
      </c>
    </row>
    <row r="403" spans="1:21" ht="45" x14ac:dyDescent="0.25">
      <c r="A403" s="62">
        <f>IF(zgłoszenia[[#This Row],[ID]]&gt;0,A402+1,"--")</f>
        <v>400</v>
      </c>
      <c r="B403" s="14" t="s">
        <v>61</v>
      </c>
      <c r="C403" s="70">
        <v>7722</v>
      </c>
      <c r="D403" s="12">
        <v>42836</v>
      </c>
      <c r="E403" s="31" t="s">
        <v>736</v>
      </c>
      <c r="F403" s="13" t="s">
        <v>17</v>
      </c>
      <c r="G403" s="13" t="s">
        <v>29</v>
      </c>
      <c r="H403" s="13" t="s">
        <v>87</v>
      </c>
      <c r="I403" s="36" t="s">
        <v>737</v>
      </c>
      <c r="J403" s="13">
        <v>353</v>
      </c>
      <c r="K4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BOŚ.6743.353.2017.WK</v>
      </c>
      <c r="L403" s="12">
        <v>42853</v>
      </c>
      <c r="M403" s="13" t="s">
        <v>19</v>
      </c>
      <c r="N403" s="11">
        <f ca="1">IF(zgłoszenia[[#This Row],[ID]]&gt;0,IF(zgłoszenia[[#This Row],[Data zakończenia sprawy]]=0,TODAY()-D403,zgłoszenia[[#This Row],[Data zakończenia sprawy]]-zgłoszenia[[#This Row],[Data wpływu wniosku]]),"")</f>
        <v>17</v>
      </c>
      <c r="O403" s="65">
        <f>IF($F403=dane!$B$8,6743+3,(IF($F403=dane!$B$9,6743+4,(IF($F403=dane!$B$10,6743+5,6743)))))</f>
        <v>6743</v>
      </c>
    </row>
    <row r="404" spans="1:21" ht="30" x14ac:dyDescent="0.25">
      <c r="A404" s="62">
        <f>IF(zgłoszenia[[#This Row],[ID]]&gt;0,A403+1,"--")</f>
        <v>401</v>
      </c>
      <c r="B404" s="14" t="s">
        <v>61</v>
      </c>
      <c r="C404" s="70">
        <v>7723</v>
      </c>
      <c r="D404" s="12">
        <v>42836</v>
      </c>
      <c r="E404" s="31" t="s">
        <v>139</v>
      </c>
      <c r="F404" s="13" t="s">
        <v>17</v>
      </c>
      <c r="G404" s="13" t="s">
        <v>29</v>
      </c>
      <c r="H404" s="13" t="s">
        <v>99</v>
      </c>
      <c r="I404" s="36" t="s">
        <v>738</v>
      </c>
      <c r="J404" s="13">
        <v>355</v>
      </c>
      <c r="K4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BOŚ.6743.355.2017.WK</v>
      </c>
      <c r="L404" s="12">
        <v>42880</v>
      </c>
      <c r="M404" s="13" t="s">
        <v>62</v>
      </c>
      <c r="N404" s="11">
        <f ca="1">IF(zgłoszenia[[#This Row],[ID]]&gt;0,IF(zgłoszenia[[#This Row],[Data zakończenia sprawy]]=0,TODAY()-D404,zgłoszenia[[#This Row],[Data zakończenia sprawy]]-zgłoszenia[[#This Row],[Data wpływu wniosku]]),"")</f>
        <v>44</v>
      </c>
      <c r="O404" s="65">
        <f>IF($F404=dane!$B$8,6743+3,(IF($F404=dane!$B$9,6743+4,(IF($F404=dane!$B$10,6743+5,6743)))))</f>
        <v>6743</v>
      </c>
    </row>
    <row r="405" spans="1:21" ht="45" x14ac:dyDescent="0.25">
      <c r="A405" s="62">
        <f>IF(zgłoszenia[[#This Row],[ID]]&gt;0,A404+1,"--")</f>
        <v>402</v>
      </c>
      <c r="B405" s="14" t="s">
        <v>61</v>
      </c>
      <c r="C405" s="70">
        <v>7724</v>
      </c>
      <c r="D405" s="12">
        <v>42836</v>
      </c>
      <c r="E405" s="31" t="s">
        <v>739</v>
      </c>
      <c r="F405" s="13" t="s">
        <v>17</v>
      </c>
      <c r="G405" s="13" t="s">
        <v>29</v>
      </c>
      <c r="H405" s="13" t="s">
        <v>309</v>
      </c>
      <c r="I405" s="36" t="s">
        <v>740</v>
      </c>
      <c r="J405" s="13">
        <v>356</v>
      </c>
      <c r="K4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BOŚ.6743.356.2017.WK</v>
      </c>
      <c r="L405" s="12">
        <v>42870</v>
      </c>
      <c r="M405" s="13" t="s">
        <v>19</v>
      </c>
      <c r="N405" s="11">
        <f ca="1">IF(zgłoszenia[[#This Row],[ID]]&gt;0,IF(zgłoszenia[[#This Row],[Data zakończenia sprawy]]=0,TODAY()-D405,zgłoszenia[[#This Row],[Data zakończenia sprawy]]-zgłoszenia[[#This Row],[Data wpływu wniosku]]),"")</f>
        <v>34</v>
      </c>
      <c r="O405" s="65">
        <f>IF($F405=dane!$B$8,6743+3,(IF($F405=dane!$B$9,6743+4,(IF($F405=dane!$B$10,6743+5,6743)))))</f>
        <v>6743</v>
      </c>
    </row>
    <row r="406" spans="1:21" ht="30" x14ac:dyDescent="0.25">
      <c r="A406" s="62">
        <f>IF(zgłoszenia[[#This Row],[ID]]&gt;0,A405+1,"--")</f>
        <v>403</v>
      </c>
      <c r="B406" s="14" t="s">
        <v>61</v>
      </c>
      <c r="C406" s="70">
        <v>7719</v>
      </c>
      <c r="D406" s="12">
        <v>42836</v>
      </c>
      <c r="E406" s="31" t="s">
        <v>741</v>
      </c>
      <c r="F406" s="13" t="s">
        <v>17</v>
      </c>
      <c r="G406" s="13" t="s">
        <v>32</v>
      </c>
      <c r="H406" s="13" t="s">
        <v>176</v>
      </c>
      <c r="I406" s="36" t="s">
        <v>742</v>
      </c>
      <c r="J406" s="13">
        <v>357</v>
      </c>
      <c r="K4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BOŚ.6743.357.2017.WK</v>
      </c>
      <c r="L406" s="12">
        <v>42857</v>
      </c>
      <c r="M406" s="13" t="s">
        <v>62</v>
      </c>
      <c r="N406" s="11">
        <f ca="1">IF(zgłoszenia[[#This Row],[ID]]&gt;0,IF(zgłoszenia[[#This Row],[Data zakończenia sprawy]]=0,TODAY()-D406,zgłoszenia[[#This Row],[Data zakończenia sprawy]]-zgłoszenia[[#This Row],[Data wpływu wniosku]]),"")</f>
        <v>21</v>
      </c>
      <c r="O406" s="65">
        <f>IF($F406=dane!$B$8,6743+3,(IF($F406=dane!$B$9,6743+4,(IF($F406=dane!$B$10,6743+5,6743)))))</f>
        <v>6743</v>
      </c>
    </row>
    <row r="407" spans="1:21" ht="30" x14ac:dyDescent="0.25">
      <c r="A407" s="62">
        <f>IF(zgłoszenia[[#This Row],[ID]]&gt;0,A406+1,"--")</f>
        <v>404</v>
      </c>
      <c r="B407" s="14" t="s">
        <v>61</v>
      </c>
      <c r="C407" s="70">
        <v>7610</v>
      </c>
      <c r="D407" s="12">
        <v>42835</v>
      </c>
      <c r="E407" s="31" t="s">
        <v>743</v>
      </c>
      <c r="F407" s="13" t="s">
        <v>17</v>
      </c>
      <c r="G407" s="13" t="s">
        <v>29</v>
      </c>
      <c r="H407" s="13" t="s">
        <v>99</v>
      </c>
      <c r="I407" s="36" t="s">
        <v>744</v>
      </c>
      <c r="J407" s="13">
        <v>350</v>
      </c>
      <c r="K4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BOŚ.6743.350.2017.WK</v>
      </c>
      <c r="L407" s="12">
        <v>42891</v>
      </c>
      <c r="M407" s="13" t="s">
        <v>22</v>
      </c>
      <c r="N407" s="11">
        <f ca="1">IF(zgłoszenia[[#This Row],[ID]]&gt;0,IF(zgłoszenia[[#This Row],[Data zakończenia sprawy]]=0,TODAY()-D407,zgłoszenia[[#This Row],[Data zakończenia sprawy]]-zgłoszenia[[#This Row],[Data wpływu wniosku]]),"")</f>
        <v>56</v>
      </c>
      <c r="O407" s="65">
        <f>IF($F407=dane!$B$8,6743+3,(IF($F407=dane!$B$9,6743+4,(IF($F407=dane!$B$10,6743+5,6743)))))</f>
        <v>6743</v>
      </c>
    </row>
    <row r="408" spans="1:21" ht="45" x14ac:dyDescent="0.25">
      <c r="A408" s="62">
        <f>IF(zgłoszenia[[#This Row],[ID]]&gt;0,A407+1,"--")</f>
        <v>405</v>
      </c>
      <c r="B408" s="14" t="s">
        <v>61</v>
      </c>
      <c r="C408" s="70">
        <v>7661</v>
      </c>
      <c r="D408" s="12">
        <v>42836</v>
      </c>
      <c r="E408" s="31" t="s">
        <v>139</v>
      </c>
      <c r="F408" s="13" t="s">
        <v>17</v>
      </c>
      <c r="G408" s="13" t="s">
        <v>29</v>
      </c>
      <c r="H408" s="13" t="s">
        <v>99</v>
      </c>
      <c r="I408" s="36" t="s">
        <v>745</v>
      </c>
      <c r="J408" s="91">
        <v>358</v>
      </c>
      <c r="K4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BOŚ.6743.358.2017.WK</v>
      </c>
      <c r="L408" s="12">
        <v>42866</v>
      </c>
      <c r="M408" s="13" t="s">
        <v>19</v>
      </c>
      <c r="N408" s="11">
        <f ca="1">IF(zgłoszenia[[#This Row],[ID]]&gt;0,IF(zgłoszenia[[#This Row],[Data zakończenia sprawy]]=0,TODAY()-D408,zgłoszenia[[#This Row],[Data zakończenia sprawy]]-zgłoszenia[[#This Row],[Data wpływu wniosku]]),"")</f>
        <v>30</v>
      </c>
      <c r="O408" s="65">
        <f>IF($F408=dane!$B$8,6743+3,(IF($F408=dane!$B$9,6743+4,(IF($F408=dane!$B$10,6743+5,6743)))))</f>
        <v>6743</v>
      </c>
    </row>
    <row r="409" spans="1:21" ht="45" x14ac:dyDescent="0.25">
      <c r="A409" s="62">
        <f>IF(zgłoszenia[[#This Row],[ID]]&gt;0,A408+1,"--")</f>
        <v>406</v>
      </c>
      <c r="B409" s="14" t="s">
        <v>59</v>
      </c>
      <c r="C409" s="70">
        <v>7717</v>
      </c>
      <c r="D409" s="12">
        <v>42836</v>
      </c>
      <c r="E409" s="31" t="s">
        <v>139</v>
      </c>
      <c r="F409" s="13" t="s">
        <v>17</v>
      </c>
      <c r="G409" s="13" t="s">
        <v>29</v>
      </c>
      <c r="H409" s="13" t="s">
        <v>118</v>
      </c>
      <c r="I409" s="36" t="s">
        <v>746</v>
      </c>
      <c r="J409" s="13">
        <v>364</v>
      </c>
      <c r="K4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BOŚ.6743.364.2017.SR</v>
      </c>
      <c r="L409" s="12">
        <v>42853</v>
      </c>
      <c r="M409" s="13" t="s">
        <v>19</v>
      </c>
      <c r="N409" s="11">
        <f ca="1">IF(zgłoszenia[[#This Row],[ID]]&gt;0,IF(zgłoszenia[[#This Row],[Data zakończenia sprawy]]=0,TODAY()-D409,zgłoszenia[[#This Row],[Data zakończenia sprawy]]-zgłoszenia[[#This Row],[Data wpływu wniosku]]),"")</f>
        <v>17</v>
      </c>
      <c r="O409" s="65">
        <f>IF($F409=dane!$B$8,6743+3,(IF($F409=dane!$B$9,6743+4,(IF($F409=dane!$B$10,6743+5,6743)))))</f>
        <v>6743</v>
      </c>
    </row>
    <row r="410" spans="1:21" ht="45" x14ac:dyDescent="0.25">
      <c r="A410" s="62">
        <f>IF(zgłoszenia[[#This Row],[ID]]&gt;0,A409+1,"--")</f>
        <v>407</v>
      </c>
      <c r="B410" s="14" t="s">
        <v>59</v>
      </c>
      <c r="C410" s="70">
        <v>7586</v>
      </c>
      <c r="D410" s="12">
        <v>42835</v>
      </c>
      <c r="E410" s="31" t="s">
        <v>747</v>
      </c>
      <c r="F410" s="13" t="s">
        <v>17</v>
      </c>
      <c r="G410" s="13" t="s">
        <v>29</v>
      </c>
      <c r="H410" s="13" t="s">
        <v>118</v>
      </c>
      <c r="I410" s="36" t="s">
        <v>746</v>
      </c>
      <c r="J410" s="13">
        <v>363</v>
      </c>
      <c r="K4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BOŚ.6743.363.2017.SR</v>
      </c>
      <c r="L410" s="12">
        <v>42853</v>
      </c>
      <c r="M410" s="13" t="s">
        <v>19</v>
      </c>
      <c r="N410" s="11">
        <f ca="1">IF(zgłoszenia[[#This Row],[ID]]&gt;0,IF(zgłoszenia[[#This Row],[Data zakończenia sprawy]]=0,TODAY()-D410,zgłoszenia[[#This Row],[Data zakończenia sprawy]]-zgłoszenia[[#This Row],[Data wpływu wniosku]]),"")</f>
        <v>18</v>
      </c>
      <c r="O410" s="65">
        <f>IF($F410=dane!$B$8,6743+3,(IF($F410=dane!$B$9,6743+4,(IF($F410=dane!$B$10,6743+5,6743)))))</f>
        <v>6743</v>
      </c>
    </row>
    <row r="411" spans="1:21" s="3" customFormat="1" ht="45" x14ac:dyDescent="0.25">
      <c r="A411" s="62">
        <f>IF(zgłoszenia[[#This Row],[ID]]&gt;0,A410+1,"--")</f>
        <v>408</v>
      </c>
      <c r="B411" s="14" t="s">
        <v>59</v>
      </c>
      <c r="C411" s="70">
        <v>7727</v>
      </c>
      <c r="D411" s="12">
        <v>42836</v>
      </c>
      <c r="E411" s="31" t="s">
        <v>149</v>
      </c>
      <c r="F411" s="13" t="s">
        <v>58</v>
      </c>
      <c r="G411" s="13" t="s">
        <v>29</v>
      </c>
      <c r="H411" s="13" t="s">
        <v>99</v>
      </c>
      <c r="I411" s="36" t="s">
        <v>748</v>
      </c>
      <c r="J411" s="13">
        <v>40</v>
      </c>
      <c r="K4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BOŚ.6746.40.2017.SR</v>
      </c>
      <c r="L411" s="12">
        <v>42863</v>
      </c>
      <c r="M411" s="13" t="s">
        <v>19</v>
      </c>
      <c r="N411" s="11">
        <f ca="1">IF(zgłoszenia[[#This Row],[ID]]&gt;0,IF(zgłoszenia[[#This Row],[Data zakończenia sprawy]]=0,TODAY()-D411,zgłoszenia[[#This Row],[Data zakończenia sprawy]]-zgłoszenia[[#This Row],[Data wpływu wniosku]]),"")</f>
        <v>27</v>
      </c>
      <c r="O411" s="69">
        <f>IF($F411=dane!$B$8,6743+3,(IF($F411=dane!$B$9,6743+4,(IF($F411=dane!$B$10,6743+5,6743)))))</f>
        <v>6746</v>
      </c>
      <c r="P411" s="75"/>
      <c r="Q411" s="75"/>
      <c r="R411" s="75"/>
      <c r="S411" s="75"/>
      <c r="T411" s="75"/>
      <c r="U411" s="75"/>
    </row>
    <row r="412" spans="1:21" ht="45" x14ac:dyDescent="0.25">
      <c r="A412" s="62">
        <f>IF(zgłoszenia[[#This Row],[ID]]&gt;0,A411+1,"--")</f>
        <v>409</v>
      </c>
      <c r="B412" s="14" t="s">
        <v>59</v>
      </c>
      <c r="C412" s="70">
        <v>7728</v>
      </c>
      <c r="D412" s="12">
        <v>42836</v>
      </c>
      <c r="E412" s="31" t="s">
        <v>149</v>
      </c>
      <c r="F412" s="13" t="s">
        <v>58</v>
      </c>
      <c r="G412" s="13" t="s">
        <v>29</v>
      </c>
      <c r="H412" s="13" t="s">
        <v>99</v>
      </c>
      <c r="I412" s="36" t="s">
        <v>749</v>
      </c>
      <c r="J412" s="13">
        <v>39</v>
      </c>
      <c r="K4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BOŚ.6746.39.2017.SR</v>
      </c>
      <c r="L412" s="12">
        <v>42863</v>
      </c>
      <c r="M412" s="13" t="s">
        <v>19</v>
      </c>
      <c r="N412" s="11">
        <f ca="1">IF(zgłoszenia[[#This Row],[ID]]&gt;0,IF(zgłoszenia[[#This Row],[Data zakończenia sprawy]]=0,TODAY()-D412,zgłoszenia[[#This Row],[Data zakończenia sprawy]]-zgłoszenia[[#This Row],[Data wpływu wniosku]]),"")</f>
        <v>27</v>
      </c>
      <c r="O412" s="69">
        <f>IF($F412=dane!$B$8,6743+3,(IF($F412=dane!$B$9,6743+4,(IF($F412=dane!$B$10,6743+5,6743)))))</f>
        <v>6746</v>
      </c>
      <c r="P412" s="74"/>
      <c r="Q412" s="74"/>
      <c r="R412" s="74"/>
      <c r="S412" s="74"/>
      <c r="T412" s="74"/>
      <c r="U412" s="74"/>
    </row>
    <row r="413" spans="1:21" ht="45" x14ac:dyDescent="0.25">
      <c r="A413" s="62">
        <f>IF(zgłoszenia[[#This Row],[ID]]&gt;0,A412+1,"--")</f>
        <v>410</v>
      </c>
      <c r="B413" s="14" t="s">
        <v>36</v>
      </c>
      <c r="C413" s="70">
        <v>7682</v>
      </c>
      <c r="D413" s="12">
        <v>42836</v>
      </c>
      <c r="E413" s="31" t="s">
        <v>750</v>
      </c>
      <c r="F413" s="13" t="s">
        <v>17</v>
      </c>
      <c r="G413" s="13" t="s">
        <v>29</v>
      </c>
      <c r="H413" s="13" t="s">
        <v>29</v>
      </c>
      <c r="I413" s="36" t="s">
        <v>751</v>
      </c>
      <c r="J413" s="13">
        <v>345</v>
      </c>
      <c r="K4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BOŚ.6743.345.2017.KŻ</v>
      </c>
      <c r="L413" s="12">
        <v>42860</v>
      </c>
      <c r="M413" s="13" t="s">
        <v>19</v>
      </c>
      <c r="N413" s="11">
        <f ca="1">IF(zgłoszenia[[#This Row],[ID]]&gt;0,IF(zgłoszenia[[#This Row],[Data zakończenia sprawy]]=0,TODAY()-D413,zgłoszenia[[#This Row],[Data zakończenia sprawy]]-zgłoszenia[[#This Row],[Data wpływu wniosku]]),"")</f>
        <v>24</v>
      </c>
      <c r="O413" s="65">
        <f>IF($F413=dane!$B$8,6743+3,(IF($F413=dane!$B$9,6743+4,(IF($F413=dane!$B$10,6743+5,6743)))))</f>
        <v>6743</v>
      </c>
    </row>
    <row r="414" spans="1:21" ht="45" x14ac:dyDescent="0.25">
      <c r="A414" s="62">
        <f>IF(zgłoszenia[[#This Row],[ID]]&gt;0,A413+1,"--")</f>
        <v>411</v>
      </c>
      <c r="B414" s="14" t="s">
        <v>36</v>
      </c>
      <c r="C414" s="70">
        <v>7832</v>
      </c>
      <c r="D414" s="12">
        <v>42837</v>
      </c>
      <c r="E414" s="31" t="s">
        <v>280</v>
      </c>
      <c r="F414" s="13" t="s">
        <v>20</v>
      </c>
      <c r="G414" s="13" t="s">
        <v>29</v>
      </c>
      <c r="H414" s="13" t="s">
        <v>29</v>
      </c>
      <c r="I414" s="36" t="s">
        <v>752</v>
      </c>
      <c r="J414" s="13">
        <v>346</v>
      </c>
      <c r="K4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BOŚ.6743.346.2017.KŻ</v>
      </c>
      <c r="L414" s="12">
        <v>42857</v>
      </c>
      <c r="M414" s="13" t="s">
        <v>19</v>
      </c>
      <c r="N414" s="11">
        <f ca="1">IF(zgłoszenia[[#This Row],[ID]]&gt;0,IF(zgłoszenia[[#This Row],[Data zakończenia sprawy]]=0,TODAY()-D414,zgłoszenia[[#This Row],[Data zakończenia sprawy]]-zgłoszenia[[#This Row],[Data wpływu wniosku]]),"")</f>
        <v>20</v>
      </c>
      <c r="O414" s="65">
        <f>IF($F414=dane!$B$8,6743+3,(IF($F414=dane!$B$9,6743+4,(IF($F414=dane!$B$10,6743+5,6743)))))</f>
        <v>6743</v>
      </c>
    </row>
    <row r="415" spans="1:21" ht="45" x14ac:dyDescent="0.25">
      <c r="A415" s="62">
        <f>IF(zgłoszenia[[#This Row],[ID]]&gt;0,A414+1,"--")</f>
        <v>412</v>
      </c>
      <c r="B415" s="14" t="s">
        <v>40</v>
      </c>
      <c r="C415" s="70">
        <v>7842</v>
      </c>
      <c r="D415" s="12">
        <v>42837</v>
      </c>
      <c r="E415" s="31" t="s">
        <v>149</v>
      </c>
      <c r="F415" s="13" t="s">
        <v>58</v>
      </c>
      <c r="G415" s="13" t="s">
        <v>21</v>
      </c>
      <c r="H415" s="13" t="s">
        <v>647</v>
      </c>
      <c r="I415" s="36" t="s">
        <v>753</v>
      </c>
      <c r="J415" s="13">
        <v>42</v>
      </c>
      <c r="K4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BOŚ.6746.42.2017.ŁD</v>
      </c>
      <c r="L415" s="12">
        <v>42857</v>
      </c>
      <c r="M415" s="13" t="s">
        <v>19</v>
      </c>
      <c r="N415" s="11">
        <f ca="1">IF(zgłoszenia[[#This Row],[ID]]&gt;0,IF(zgłoszenia[[#This Row],[Data zakończenia sprawy]]=0,TODAY()-D415,zgłoszenia[[#This Row],[Data zakończenia sprawy]]-zgłoszenia[[#This Row],[Data wpływu wniosku]]),"")</f>
        <v>20</v>
      </c>
      <c r="O415" s="65">
        <f>IF($F415=dane!$B$8,6743+3,(IF($F415=dane!$B$9,6743+4,(IF($F415=dane!$B$10,6743+5,6743)))))</f>
        <v>6746</v>
      </c>
    </row>
    <row r="416" spans="1:21" ht="45" x14ac:dyDescent="0.25">
      <c r="A416" s="62">
        <f>IF(zgłoszenia[[#This Row],[ID]]&gt;0,A415+1,"--")</f>
        <v>413</v>
      </c>
      <c r="B416" s="14" t="s">
        <v>36</v>
      </c>
      <c r="C416" s="70" t="s">
        <v>754</v>
      </c>
      <c r="D416" s="12">
        <v>42836</v>
      </c>
      <c r="E416" s="31" t="s">
        <v>185</v>
      </c>
      <c r="F416" s="13" t="s">
        <v>20</v>
      </c>
      <c r="G416" s="13" t="s">
        <v>29</v>
      </c>
      <c r="H416" s="13" t="s">
        <v>29</v>
      </c>
      <c r="I416" s="36" t="s">
        <v>312</v>
      </c>
      <c r="J416" s="13">
        <v>347</v>
      </c>
      <c r="K4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BOŚ.6743.347.2017.KŻ</v>
      </c>
      <c r="L416" s="12">
        <v>42857</v>
      </c>
      <c r="M416" s="13" t="s">
        <v>19</v>
      </c>
      <c r="N416" s="11">
        <f ca="1">IF(zgłoszenia[[#This Row],[ID]]&gt;0,IF(zgłoszenia[[#This Row],[Data zakończenia sprawy]]=0,TODAY()-D416,zgłoszenia[[#This Row],[Data zakończenia sprawy]]-zgłoszenia[[#This Row],[Data wpływu wniosku]]),"")</f>
        <v>21</v>
      </c>
      <c r="O416" s="65">
        <f>IF($F416=dane!$B$8,6743+3,(IF($F416=dane!$B$9,6743+4,(IF($F416=dane!$B$10,6743+5,6743)))))</f>
        <v>6743</v>
      </c>
    </row>
    <row r="417" spans="1:15" ht="45" x14ac:dyDescent="0.25">
      <c r="A417" s="62">
        <f>IF(zgłoszenia[[#This Row],[ID]]&gt;0,A416+1,"--")</f>
        <v>414</v>
      </c>
      <c r="B417" s="14" t="s">
        <v>11</v>
      </c>
      <c r="C417" s="70">
        <v>7892</v>
      </c>
      <c r="D417" s="12">
        <v>42838</v>
      </c>
      <c r="E417" s="31" t="s">
        <v>114</v>
      </c>
      <c r="F417" s="13" t="s">
        <v>23</v>
      </c>
      <c r="G417" s="13" t="s">
        <v>30</v>
      </c>
      <c r="H417" s="13" t="s">
        <v>388</v>
      </c>
      <c r="I417" s="36" t="s">
        <v>389</v>
      </c>
      <c r="J417" s="13">
        <v>349</v>
      </c>
      <c r="K4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BOŚ.6743.349.2017.AA</v>
      </c>
      <c r="L417" s="12">
        <v>42853</v>
      </c>
      <c r="M417" s="13" t="s">
        <v>19</v>
      </c>
      <c r="N417" s="11">
        <f ca="1">IF(zgłoszenia[[#This Row],[ID]]&gt;0,IF(zgłoszenia[[#This Row],[Data zakończenia sprawy]]=0,TODAY()-D417,zgłoszenia[[#This Row],[Data zakończenia sprawy]]-zgłoszenia[[#This Row],[Data wpływu wniosku]]),"")</f>
        <v>15</v>
      </c>
      <c r="O417" s="65">
        <f>IF($F417=dane!$B$8,6743+3,(IF($F417=dane!$B$9,6743+4,(IF($F417=dane!$B$10,6743+5,6743)))))</f>
        <v>6743</v>
      </c>
    </row>
    <row r="418" spans="1:15" ht="45" x14ac:dyDescent="0.25">
      <c r="A418" s="62">
        <f>IF(zgłoszenia[[#This Row],[ID]]&gt;0,A417+1,"--")</f>
        <v>415</v>
      </c>
      <c r="B418" s="14" t="s">
        <v>38</v>
      </c>
      <c r="C418" s="70">
        <v>7948</v>
      </c>
      <c r="D418" s="12">
        <v>42838</v>
      </c>
      <c r="E418" s="31" t="s">
        <v>348</v>
      </c>
      <c r="F418" s="13" t="s">
        <v>17</v>
      </c>
      <c r="G418" s="13" t="s">
        <v>18</v>
      </c>
      <c r="H418" s="13" t="s">
        <v>211</v>
      </c>
      <c r="I418" s="36" t="s">
        <v>755</v>
      </c>
      <c r="J418" s="13">
        <v>360</v>
      </c>
      <c r="K4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BOŚ.6743.360.2017.IN</v>
      </c>
      <c r="L418" s="12">
        <v>42865</v>
      </c>
      <c r="M418" s="13" t="s">
        <v>19</v>
      </c>
      <c r="N418" s="11">
        <f ca="1">IF(zgłoszenia[[#This Row],[ID]]&gt;0,IF(zgłoszenia[[#This Row],[Data zakończenia sprawy]]=0,TODAY()-D418,zgłoszenia[[#This Row],[Data zakończenia sprawy]]-zgłoszenia[[#This Row],[Data wpływu wniosku]]),"")</f>
        <v>27</v>
      </c>
      <c r="O418" s="65">
        <f>IF($F418=dane!$B$8,6743+3,(IF($F418=dane!$B$9,6743+4,(IF($F418=dane!$B$10,6743+5,6743)))))</f>
        <v>6743</v>
      </c>
    </row>
    <row r="419" spans="1:15" ht="45" x14ac:dyDescent="0.25">
      <c r="A419" s="62">
        <f>IF(zgłoszenia[[#This Row],[ID]]&gt;0,A418+1,"--")</f>
        <v>416</v>
      </c>
      <c r="B419" s="14" t="s">
        <v>11</v>
      </c>
      <c r="C419" s="70" t="s">
        <v>756</v>
      </c>
      <c r="D419" s="12">
        <v>42837</v>
      </c>
      <c r="E419" s="31" t="s">
        <v>757</v>
      </c>
      <c r="F419" s="13" t="s">
        <v>25</v>
      </c>
      <c r="G419" s="13" t="s">
        <v>30</v>
      </c>
      <c r="H419" s="13" t="s">
        <v>424</v>
      </c>
      <c r="I419" s="36" t="s">
        <v>758</v>
      </c>
      <c r="J419" s="13">
        <v>348</v>
      </c>
      <c r="K4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BOŚ.6743.348.2017.AA</v>
      </c>
      <c r="L419" s="12">
        <v>42874</v>
      </c>
      <c r="M419" s="13" t="s">
        <v>19</v>
      </c>
      <c r="N419" s="11">
        <f ca="1">IF(zgłoszenia[[#This Row],[ID]]&gt;0,IF(zgłoszenia[[#This Row],[Data zakończenia sprawy]]=0,TODAY()-D419,zgłoszenia[[#This Row],[Data zakończenia sprawy]]-zgłoszenia[[#This Row],[Data wpływu wniosku]]),"")</f>
        <v>37</v>
      </c>
      <c r="O419" s="65">
        <f>IF($F419=dane!$B$8,6743+3,(IF($F419=dane!$B$9,6743+4,(IF($F419=dane!$B$10,6743+5,6743)))))</f>
        <v>6743</v>
      </c>
    </row>
    <row r="420" spans="1:15" ht="30" x14ac:dyDescent="0.25">
      <c r="A420" s="62">
        <f>IF(zgłoszenia[[#This Row],[ID]]&gt;0,A419+1,"--")</f>
        <v>417</v>
      </c>
      <c r="B420" s="14" t="s">
        <v>59</v>
      </c>
      <c r="C420" s="70">
        <v>8005</v>
      </c>
      <c r="D420" s="12">
        <v>42839</v>
      </c>
      <c r="E420" s="31" t="s">
        <v>421</v>
      </c>
      <c r="F420" s="13" t="s">
        <v>20</v>
      </c>
      <c r="G420" s="13" t="s">
        <v>29</v>
      </c>
      <c r="H420" s="13" t="s">
        <v>29</v>
      </c>
      <c r="I420" s="36" t="s">
        <v>759</v>
      </c>
      <c r="J420" s="13">
        <v>365</v>
      </c>
      <c r="K4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BOŚ.6743.365.2017.SR</v>
      </c>
      <c r="L420" s="12">
        <v>42846</v>
      </c>
      <c r="M420" s="13" t="s">
        <v>22</v>
      </c>
      <c r="N420" s="11">
        <f ca="1">IF(zgłoszenia[[#This Row],[ID]]&gt;0,IF(zgłoszenia[[#This Row],[Data zakończenia sprawy]]=0,TODAY()-D420,zgłoszenia[[#This Row],[Data zakończenia sprawy]]-zgłoszenia[[#This Row],[Data wpływu wniosku]]),"")</f>
        <v>7</v>
      </c>
      <c r="O420" s="65">
        <f>IF($F420=dane!$B$8,6743+3,(IF($F420=dane!$B$9,6743+4,(IF($F420=dane!$B$10,6743+5,6743)))))</f>
        <v>6743</v>
      </c>
    </row>
    <row r="421" spans="1:15" ht="45" x14ac:dyDescent="0.25">
      <c r="A421" s="62">
        <f>IF(zgłoszenia[[#This Row],[ID]]&gt;0,A420+1,"--")</f>
        <v>418</v>
      </c>
      <c r="B421" s="14" t="s">
        <v>59</v>
      </c>
      <c r="C421" s="70">
        <v>8007</v>
      </c>
      <c r="D421" s="12">
        <v>42839</v>
      </c>
      <c r="E421" s="31" t="s">
        <v>421</v>
      </c>
      <c r="F421" s="13" t="s">
        <v>20</v>
      </c>
      <c r="G421" s="13" t="s">
        <v>29</v>
      </c>
      <c r="H421" s="13" t="s">
        <v>29</v>
      </c>
      <c r="I421" s="36" t="s">
        <v>687</v>
      </c>
      <c r="J421" s="13">
        <v>366</v>
      </c>
      <c r="K4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BOŚ.6743.366.2017.SR</v>
      </c>
      <c r="L421" s="12">
        <v>42853</v>
      </c>
      <c r="M421" s="13" t="s">
        <v>19</v>
      </c>
      <c r="N421" s="11">
        <f ca="1">IF(zgłoszenia[[#This Row],[ID]]&gt;0,IF(zgłoszenia[[#This Row],[Data zakończenia sprawy]]=0,TODAY()-D421,zgłoszenia[[#This Row],[Data zakończenia sprawy]]-zgłoszenia[[#This Row],[Data wpływu wniosku]]),"")</f>
        <v>14</v>
      </c>
      <c r="O421" s="65">
        <f>IF($F421=dane!$B$8,6743+3,(IF($F421=dane!$B$9,6743+4,(IF($F421=dane!$B$10,6743+5,6743)))))</f>
        <v>6743</v>
      </c>
    </row>
    <row r="422" spans="1:15" ht="45" x14ac:dyDescent="0.25">
      <c r="A422" s="62">
        <f>IF(zgłoszenia[[#This Row],[ID]]&gt;0,A421+1,"--")</f>
        <v>419</v>
      </c>
      <c r="B422" s="14" t="s">
        <v>59</v>
      </c>
      <c r="C422" s="70">
        <v>8009</v>
      </c>
      <c r="D422" s="12">
        <v>42839</v>
      </c>
      <c r="E422" s="31" t="s">
        <v>760</v>
      </c>
      <c r="F422" s="13" t="s">
        <v>17</v>
      </c>
      <c r="G422" s="13" t="s">
        <v>29</v>
      </c>
      <c r="H422" s="13" t="s">
        <v>99</v>
      </c>
      <c r="I422" s="36" t="s">
        <v>653</v>
      </c>
      <c r="J422" s="13">
        <v>367</v>
      </c>
      <c r="K4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BOŚ.6743.367.2017.SR</v>
      </c>
      <c r="L422" s="12">
        <v>42859</v>
      </c>
      <c r="M422" s="13" t="s">
        <v>19</v>
      </c>
      <c r="N422" s="11">
        <f ca="1">IF(zgłoszenia[[#This Row],[ID]]&gt;0,IF(zgłoszenia[[#This Row],[Data zakończenia sprawy]]=0,TODAY()-D422,zgłoszenia[[#This Row],[Data zakończenia sprawy]]-zgłoszenia[[#This Row],[Data wpływu wniosku]]),"")</f>
        <v>20</v>
      </c>
      <c r="O422" s="65">
        <f>IF($F422=dane!$B$8,6743+3,(IF($F422=dane!$B$9,6743+4,(IF($F422=dane!$B$10,6743+5,6743)))))</f>
        <v>6743</v>
      </c>
    </row>
    <row r="423" spans="1:15" ht="45" x14ac:dyDescent="0.25">
      <c r="A423" s="62">
        <f>IF(zgłoszenia[[#This Row],[ID]]&gt;0,A422+1,"--")</f>
        <v>420</v>
      </c>
      <c r="B423" s="14" t="s">
        <v>40</v>
      </c>
      <c r="C423" s="70">
        <v>8079</v>
      </c>
      <c r="D423" s="12">
        <v>42839</v>
      </c>
      <c r="E423" s="31" t="s">
        <v>761</v>
      </c>
      <c r="F423" s="13" t="s">
        <v>58</v>
      </c>
      <c r="G423" s="13" t="s">
        <v>21</v>
      </c>
      <c r="H423" s="13" t="s">
        <v>762</v>
      </c>
      <c r="I423" s="36" t="s">
        <v>763</v>
      </c>
      <c r="J423" s="13">
        <v>403</v>
      </c>
      <c r="K4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BOŚ.6746.403.2017.ŁD</v>
      </c>
      <c r="L423" s="12">
        <v>42859</v>
      </c>
      <c r="M423" s="13" t="s">
        <v>19</v>
      </c>
      <c r="N423" s="11">
        <f ca="1">IF(zgłoszenia[[#This Row],[ID]]&gt;0,IF(zgłoszenia[[#This Row],[Data zakończenia sprawy]]=0,TODAY()-D423,zgłoszenia[[#This Row],[Data zakończenia sprawy]]-zgłoszenia[[#This Row],[Data wpływu wniosku]]),"")</f>
        <v>20</v>
      </c>
      <c r="O423" s="65">
        <f>IF($F423=dane!$B$8,6743+3,(IF($F423=dane!$B$9,6743+4,(IF($F423=dane!$B$10,6743+5,6743)))))</f>
        <v>6746</v>
      </c>
    </row>
    <row r="424" spans="1:15" ht="45" x14ac:dyDescent="0.25">
      <c r="A424" s="62">
        <f>IF(zgłoszenia[[#This Row],[ID]]&gt;0,A423+1,"--")</f>
        <v>421</v>
      </c>
      <c r="B424" s="14" t="s">
        <v>11</v>
      </c>
      <c r="C424" s="70">
        <v>8050</v>
      </c>
      <c r="D424" s="12">
        <v>42839</v>
      </c>
      <c r="E424" s="31" t="s">
        <v>439</v>
      </c>
      <c r="F424" s="13" t="s">
        <v>17</v>
      </c>
      <c r="G424" s="13" t="s">
        <v>24</v>
      </c>
      <c r="H424" s="13" t="s">
        <v>140</v>
      </c>
      <c r="I424" s="36" t="s">
        <v>764</v>
      </c>
      <c r="J424" s="13">
        <v>361</v>
      </c>
      <c r="K4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BOŚ.6743.361.2017.AA</v>
      </c>
      <c r="L424" s="12">
        <v>42853</v>
      </c>
      <c r="M424" s="13" t="s">
        <v>19</v>
      </c>
      <c r="N424" s="11">
        <f ca="1">IF(zgłoszenia[[#This Row],[ID]]&gt;0,IF(zgłoszenia[[#This Row],[Data zakończenia sprawy]]=0,TODAY()-D424,zgłoszenia[[#This Row],[Data zakończenia sprawy]]-zgłoszenia[[#This Row],[Data wpływu wniosku]]),"")</f>
        <v>14</v>
      </c>
      <c r="O424" s="65">
        <f>IF($F424=dane!$B$8,6743+3,(IF($F424=dane!$B$9,6743+4,(IF($F424=dane!$B$10,6743+5,6743)))))</f>
        <v>6743</v>
      </c>
    </row>
    <row r="425" spans="1:15" ht="45" x14ac:dyDescent="0.25">
      <c r="A425" s="62">
        <f>IF(zgłoszenia[[#This Row],[ID]]&gt;0,A424+1,"--")</f>
        <v>422</v>
      </c>
      <c r="B425" s="14" t="s">
        <v>11</v>
      </c>
      <c r="C425" s="70">
        <v>8185</v>
      </c>
      <c r="D425" s="12">
        <v>42843</v>
      </c>
      <c r="E425" s="31" t="s">
        <v>479</v>
      </c>
      <c r="F425" s="13" t="s">
        <v>17</v>
      </c>
      <c r="G425" s="13" t="s">
        <v>24</v>
      </c>
      <c r="H425" s="13" t="s">
        <v>409</v>
      </c>
      <c r="I425" s="36" t="s">
        <v>766</v>
      </c>
      <c r="J425" s="13">
        <v>371</v>
      </c>
      <c r="K4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BOŚ.6743.371.2017.AA</v>
      </c>
      <c r="L425" s="12">
        <v>42853</v>
      </c>
      <c r="M425" s="13" t="s">
        <v>19</v>
      </c>
      <c r="N425" s="11">
        <f ca="1">IF(zgłoszenia[[#This Row],[ID]]&gt;0,IF(zgłoszenia[[#This Row],[Data zakończenia sprawy]]=0,TODAY()-D425,zgłoszenia[[#This Row],[Data zakończenia sprawy]]-zgłoszenia[[#This Row],[Data wpływu wniosku]]),"")</f>
        <v>10</v>
      </c>
      <c r="O425" s="65">
        <f>IF($F425=dane!$B$8,6743+3,(IF($F425=dane!$B$9,6743+4,(IF($F425=dane!$B$10,6743+5,6743)))))</f>
        <v>6743</v>
      </c>
    </row>
    <row r="426" spans="1:15" ht="45" x14ac:dyDescent="0.25">
      <c r="A426" s="62">
        <f>IF(zgłoszenia[[#This Row],[ID]]&gt;0,A425+1,"--")</f>
        <v>423</v>
      </c>
      <c r="B426" s="14" t="s">
        <v>37</v>
      </c>
      <c r="C426" s="70">
        <v>8189</v>
      </c>
      <c r="D426" s="12">
        <v>42843</v>
      </c>
      <c r="E426" s="31" t="s">
        <v>767</v>
      </c>
      <c r="F426" s="13" t="s">
        <v>25</v>
      </c>
      <c r="G426" s="13" t="s">
        <v>29</v>
      </c>
      <c r="H426" s="13" t="s">
        <v>281</v>
      </c>
      <c r="I426" s="36" t="s">
        <v>768</v>
      </c>
      <c r="J426" s="13">
        <v>389</v>
      </c>
      <c r="K4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BOŚ.6743.389.2017.AŁ</v>
      </c>
      <c r="L426" s="12">
        <v>42863</v>
      </c>
      <c r="M426" s="13" t="s">
        <v>19</v>
      </c>
      <c r="N426" s="11">
        <f ca="1">IF(zgłoszenia[[#This Row],[ID]]&gt;0,IF(zgłoszenia[[#This Row],[Data zakończenia sprawy]]=0,TODAY()-D426,zgłoszenia[[#This Row],[Data zakończenia sprawy]]-zgłoszenia[[#This Row],[Data wpływu wniosku]]),"")</f>
        <v>20</v>
      </c>
      <c r="O426" s="65">
        <f>IF($F426=dane!$B$8,6743+3,(IF($F426=dane!$B$9,6743+4,(IF($F426=dane!$B$10,6743+5,6743)))))</f>
        <v>6743</v>
      </c>
    </row>
    <row r="427" spans="1:15" ht="45" x14ac:dyDescent="0.25">
      <c r="A427" s="62">
        <f>IF(zgłoszenia[[#This Row],[ID]]&gt;0,A426+1,"--")</f>
        <v>424</v>
      </c>
      <c r="B427" s="14" t="s">
        <v>59</v>
      </c>
      <c r="C427" s="70">
        <v>8183</v>
      </c>
      <c r="D427" s="12">
        <v>42843</v>
      </c>
      <c r="E427" s="31" t="s">
        <v>139</v>
      </c>
      <c r="F427" s="13" t="s">
        <v>17</v>
      </c>
      <c r="G427" s="13" t="s">
        <v>29</v>
      </c>
      <c r="H427" s="13" t="s">
        <v>118</v>
      </c>
      <c r="I427" s="36" t="s">
        <v>298</v>
      </c>
      <c r="J427" s="13">
        <v>368</v>
      </c>
      <c r="K4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BOŚ.6743.368.2017.SR</v>
      </c>
      <c r="L427" s="12">
        <v>42866</v>
      </c>
      <c r="M427" s="13" t="s">
        <v>19</v>
      </c>
      <c r="N427" s="11">
        <f ca="1">IF(zgłoszenia[[#This Row],[ID]]&gt;0,IF(zgłoszenia[[#This Row],[Data zakończenia sprawy]]=0,TODAY()-D427,zgłoszenia[[#This Row],[Data zakończenia sprawy]]-zgłoszenia[[#This Row],[Data wpływu wniosku]]),"")</f>
        <v>23</v>
      </c>
      <c r="O427" s="65">
        <f>IF($F427=dane!$B$8,6743+3,(IF($F427=dane!$B$9,6743+4,(IF($F427=dane!$B$10,6743+5,6743)))))</f>
        <v>6743</v>
      </c>
    </row>
    <row r="428" spans="1:15" ht="45" x14ac:dyDescent="0.25">
      <c r="A428" s="62">
        <f>IF(zgłoszenia[[#This Row],[ID]]&gt;0,A427+1,"--")</f>
        <v>425</v>
      </c>
      <c r="B428" s="14" t="s">
        <v>38</v>
      </c>
      <c r="C428" s="70">
        <v>8219</v>
      </c>
      <c r="D428" s="12">
        <v>42844</v>
      </c>
      <c r="E428" s="31" t="s">
        <v>114</v>
      </c>
      <c r="F428" s="13" t="s">
        <v>23</v>
      </c>
      <c r="G428" s="13" t="s">
        <v>18</v>
      </c>
      <c r="H428" s="13" t="s">
        <v>769</v>
      </c>
      <c r="I428" s="36" t="s">
        <v>770</v>
      </c>
      <c r="J428" s="13">
        <v>370</v>
      </c>
      <c r="K4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BOŚ.6743.370.2017.IN</v>
      </c>
      <c r="L428" s="12">
        <v>42865</v>
      </c>
      <c r="M428" s="13" t="s">
        <v>19</v>
      </c>
      <c r="N428" s="11">
        <f ca="1">IF(zgłoszenia[[#This Row],[ID]]&gt;0,IF(zgłoszenia[[#This Row],[Data zakończenia sprawy]]=0,TODAY()-D428,zgłoszenia[[#This Row],[Data zakończenia sprawy]]-zgłoszenia[[#This Row],[Data wpływu wniosku]]),"")</f>
        <v>21</v>
      </c>
      <c r="O428" s="65">
        <f>IF($F428=dane!$B$8,6743+3,(IF($F428=dane!$B$9,6743+4,(IF($F428=dane!$B$10,6743+5,6743)))))</f>
        <v>6743</v>
      </c>
    </row>
    <row r="429" spans="1:15" ht="45" x14ac:dyDescent="0.25">
      <c r="A429" s="62">
        <f>IF(zgłoszenia[[#This Row],[ID]]&gt;0,A428+1,"--")</f>
        <v>426</v>
      </c>
      <c r="B429" s="14" t="s">
        <v>59</v>
      </c>
      <c r="C429" s="70">
        <v>8230</v>
      </c>
      <c r="D429" s="12">
        <v>42844</v>
      </c>
      <c r="E429" s="31" t="s">
        <v>771</v>
      </c>
      <c r="F429" s="13" t="s">
        <v>20</v>
      </c>
      <c r="G429" s="13" t="s">
        <v>29</v>
      </c>
      <c r="H429" s="13" t="s">
        <v>29</v>
      </c>
      <c r="I429" s="36" t="s">
        <v>772</v>
      </c>
      <c r="J429" s="13">
        <v>380</v>
      </c>
      <c r="K4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BOŚ.6743.380.2017.SR</v>
      </c>
      <c r="L429" s="12">
        <v>42850</v>
      </c>
      <c r="M429" s="13" t="s">
        <v>19</v>
      </c>
      <c r="N429" s="11">
        <f ca="1">IF(zgłoszenia[[#This Row],[ID]]&gt;0,IF(zgłoszenia[[#This Row],[Data zakończenia sprawy]]=0,TODAY()-D429,zgłoszenia[[#This Row],[Data zakończenia sprawy]]-zgłoszenia[[#This Row],[Data wpływu wniosku]]),"")</f>
        <v>6</v>
      </c>
      <c r="O429" s="65">
        <f>IF($F429=dane!$B$8,6743+3,(IF($F429=dane!$B$9,6743+4,(IF($F429=dane!$B$10,6743+5,6743)))))</f>
        <v>6743</v>
      </c>
    </row>
    <row r="430" spans="1:15" ht="45" x14ac:dyDescent="0.25">
      <c r="A430" s="62">
        <f>IF(zgłoszenia[[#This Row],[ID]]&gt;0,A429+1,"--")</f>
        <v>427</v>
      </c>
      <c r="B430" s="14" t="s">
        <v>59</v>
      </c>
      <c r="C430" s="70">
        <v>8228</v>
      </c>
      <c r="D430" s="12">
        <v>42844</v>
      </c>
      <c r="E430" s="31" t="s">
        <v>773</v>
      </c>
      <c r="F430" s="13" t="s">
        <v>20</v>
      </c>
      <c r="G430" s="13" t="s">
        <v>29</v>
      </c>
      <c r="H430" s="13" t="s">
        <v>29</v>
      </c>
      <c r="I430" s="36" t="s">
        <v>774</v>
      </c>
      <c r="J430" s="13">
        <v>379</v>
      </c>
      <c r="K4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BOŚ.6743.379.2017.SR</v>
      </c>
      <c r="L430" s="12">
        <v>42850</v>
      </c>
      <c r="M430" s="13" t="s">
        <v>19</v>
      </c>
      <c r="N430" s="11">
        <f ca="1">IF(zgłoszenia[[#This Row],[ID]]&gt;0,IF(zgłoszenia[[#This Row],[Data zakończenia sprawy]]=0,TODAY()-D430,zgłoszenia[[#This Row],[Data zakończenia sprawy]]-zgłoszenia[[#This Row],[Data wpływu wniosku]]),"")</f>
        <v>6</v>
      </c>
      <c r="O430" s="65">
        <f>IF($F430=dane!$B$8,6743+3,(IF($F430=dane!$B$9,6743+4,(IF($F430=dane!$B$10,6743+5,6743)))))</f>
        <v>6743</v>
      </c>
    </row>
    <row r="431" spans="1:15" ht="45" x14ac:dyDescent="0.25">
      <c r="A431" s="62">
        <f>IF(zgłoszenia[[#This Row],[ID]]&gt;0,A430+1,"--")</f>
        <v>428</v>
      </c>
      <c r="B431" s="14" t="s">
        <v>40</v>
      </c>
      <c r="C431" s="70">
        <v>8141</v>
      </c>
      <c r="D431" s="12">
        <v>42843</v>
      </c>
      <c r="E431" s="31" t="s">
        <v>775</v>
      </c>
      <c r="F431" s="13" t="s">
        <v>17</v>
      </c>
      <c r="G431" s="13" t="s">
        <v>21</v>
      </c>
      <c r="H431" s="13" t="s">
        <v>776</v>
      </c>
      <c r="I431" s="36" t="s">
        <v>777</v>
      </c>
      <c r="J431" s="13">
        <v>429</v>
      </c>
      <c r="K4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BOŚ.6743.429.2017.ŁD</v>
      </c>
      <c r="L431" s="12">
        <v>42863</v>
      </c>
      <c r="M431" s="13" t="s">
        <v>19</v>
      </c>
      <c r="N431" s="11">
        <f ca="1">IF(zgłoszenia[[#This Row],[ID]]&gt;0,IF(zgłoszenia[[#This Row],[Data zakończenia sprawy]]=0,TODAY()-D431,zgłoszenia[[#This Row],[Data zakończenia sprawy]]-zgłoszenia[[#This Row],[Data wpływu wniosku]]),"")</f>
        <v>20</v>
      </c>
      <c r="O431" s="65">
        <f>IF($F431=dane!$B$8,6743+3,(IF($F431=dane!$B$9,6743+4,(IF($F431=dane!$B$10,6743+5,6743)))))</f>
        <v>6743</v>
      </c>
    </row>
    <row r="432" spans="1:15" ht="45" x14ac:dyDescent="0.25">
      <c r="A432" s="62">
        <f>IF(zgłoszenia[[#This Row],[ID]]&gt;0,A431+1,"--")</f>
        <v>429</v>
      </c>
      <c r="B432" s="14" t="s">
        <v>38</v>
      </c>
      <c r="C432" s="70">
        <v>8249</v>
      </c>
      <c r="D432" s="12">
        <v>42844</v>
      </c>
      <c r="E432" s="31" t="s">
        <v>778</v>
      </c>
      <c r="F432" s="13" t="s">
        <v>23</v>
      </c>
      <c r="G432" s="13" t="s">
        <v>18</v>
      </c>
      <c r="H432" s="13" t="s">
        <v>779</v>
      </c>
      <c r="I432" s="36" t="s">
        <v>780</v>
      </c>
      <c r="J432" s="13">
        <v>369</v>
      </c>
      <c r="K4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BOŚ.6743.369.2017.IN</v>
      </c>
      <c r="L432" s="12">
        <v>42865</v>
      </c>
      <c r="M432" s="13" t="s">
        <v>19</v>
      </c>
      <c r="N432" s="11">
        <f ca="1">IF(zgłoszenia[[#This Row],[ID]]&gt;0,IF(zgłoszenia[[#This Row],[Data zakończenia sprawy]]=0,TODAY()-D432,zgłoszenia[[#This Row],[Data zakończenia sprawy]]-zgłoszenia[[#This Row],[Data wpływu wniosku]]),"")</f>
        <v>21</v>
      </c>
      <c r="O432" s="65">
        <f>IF($F432=dane!$B$8,6743+3,(IF($F432=dane!$B$9,6743+4,(IF($F432=dane!$B$10,6743+5,6743)))))</f>
        <v>6743</v>
      </c>
    </row>
    <row r="433" spans="1:24" ht="45" x14ac:dyDescent="0.25">
      <c r="A433" s="62">
        <f>IF(zgłoszenia[[#This Row],[ID]]&gt;0,A432+1,"--")</f>
        <v>430</v>
      </c>
      <c r="B433" s="14" t="s">
        <v>37</v>
      </c>
      <c r="C433" s="70">
        <v>8344</v>
      </c>
      <c r="D433" s="12">
        <v>42845</v>
      </c>
      <c r="E433" s="31" t="s">
        <v>781</v>
      </c>
      <c r="F433" s="13" t="s">
        <v>17</v>
      </c>
      <c r="G433" s="13" t="s">
        <v>29</v>
      </c>
      <c r="H433" s="13" t="s">
        <v>99</v>
      </c>
      <c r="I433" s="36" t="s">
        <v>782</v>
      </c>
      <c r="J433" s="13">
        <v>390</v>
      </c>
      <c r="K4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BOŚ.6743.390.2017.AŁ</v>
      </c>
      <c r="L433" s="12">
        <v>42863</v>
      </c>
      <c r="M433" s="13" t="s">
        <v>19</v>
      </c>
      <c r="N433" s="11">
        <f ca="1">IF(zgłoszenia[[#This Row],[ID]]&gt;0,IF(zgłoszenia[[#This Row],[Data zakończenia sprawy]]=0,TODAY()-D433,zgłoszenia[[#This Row],[Data zakończenia sprawy]]-zgłoszenia[[#This Row],[Data wpływu wniosku]]),"")</f>
        <v>18</v>
      </c>
      <c r="O433" s="65">
        <f>IF($F433=dane!$B$8,6743+3,(IF($F433=dane!$B$9,6743+4,(IF($F433=dane!$B$10,6743+5,6743)))))</f>
        <v>6743</v>
      </c>
    </row>
    <row r="434" spans="1:24" ht="45" x14ac:dyDescent="0.25">
      <c r="A434" s="62">
        <f>IF(zgłoszenia[[#This Row],[ID]]&gt;0,A433+1,"--")</f>
        <v>431</v>
      </c>
      <c r="B434" s="14" t="s">
        <v>37</v>
      </c>
      <c r="C434" s="70">
        <v>8412</v>
      </c>
      <c r="D434" s="12">
        <v>42845</v>
      </c>
      <c r="E434" s="31" t="s">
        <v>879</v>
      </c>
      <c r="F434" s="13" t="s">
        <v>17</v>
      </c>
      <c r="G434" s="13" t="s">
        <v>29</v>
      </c>
      <c r="H434" s="13" t="s">
        <v>87</v>
      </c>
      <c r="I434" s="36" t="s">
        <v>783</v>
      </c>
      <c r="J434" s="13">
        <v>391</v>
      </c>
      <c r="K4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BOŚ.6743.391.2017.AŁ</v>
      </c>
      <c r="L434" s="93">
        <v>42864</v>
      </c>
      <c r="M434" s="77" t="s">
        <v>19</v>
      </c>
      <c r="N434" s="88">
        <f ca="1">IF(zgłoszenia[[#This Row],[ID]]&gt;0,IF(zgłoszenia[[#This Row],[Data zakończenia sprawy]]=0,TODAY()-D434,zgłoszenia[[#This Row],[Data zakończenia sprawy]]-zgłoszenia[[#This Row],[Data wpływu wniosku]]),"")</f>
        <v>19</v>
      </c>
      <c r="O434" s="69">
        <f>IF($F434=dane!$B$8,6743+3,(IF($F434=dane!$B$9,6743+4,(IF($F434=dane!$B$10,6743+5,6743)))))</f>
        <v>6743</v>
      </c>
      <c r="P434" s="74"/>
      <c r="Q434" s="74"/>
      <c r="R434" s="74"/>
      <c r="S434" s="74"/>
      <c r="T434" s="74"/>
      <c r="U434" s="74"/>
      <c r="V434" s="74"/>
      <c r="W434" s="74"/>
      <c r="X434" s="74"/>
    </row>
    <row r="435" spans="1:24" ht="45" x14ac:dyDescent="0.25">
      <c r="A435" s="62">
        <f>IF(zgłoszenia[[#This Row],[ID]]&gt;0,A434+1,"--")</f>
        <v>432</v>
      </c>
      <c r="B435" s="14" t="s">
        <v>38</v>
      </c>
      <c r="C435" s="70">
        <v>8432</v>
      </c>
      <c r="D435" s="12">
        <v>42846</v>
      </c>
      <c r="E435" s="31" t="s">
        <v>114</v>
      </c>
      <c r="F435" s="13" t="s">
        <v>23</v>
      </c>
      <c r="G435" s="13" t="s">
        <v>18</v>
      </c>
      <c r="H435" s="13" t="s">
        <v>18</v>
      </c>
      <c r="I435" s="36" t="s">
        <v>784</v>
      </c>
      <c r="J435" s="13">
        <v>374</v>
      </c>
      <c r="K4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BOŚ.6743.374.2017.IN</v>
      </c>
      <c r="L435" s="12">
        <v>42867</v>
      </c>
      <c r="M435" s="13" t="s">
        <v>19</v>
      </c>
      <c r="N435" s="11">
        <f ca="1">IF(zgłoszenia[[#This Row],[ID]]&gt;0,IF(zgłoszenia[[#This Row],[Data zakończenia sprawy]]=0,TODAY()-D435,zgłoszenia[[#This Row],[Data zakończenia sprawy]]-zgłoszenia[[#This Row],[Data wpływu wniosku]]),"")</f>
        <v>21</v>
      </c>
      <c r="O435" s="65">
        <f>IF($F435=dane!$B$8,6743+3,(IF($F435=dane!$B$9,6743+4,(IF($F435=dane!$B$10,6743+5,6743)))))</f>
        <v>6743</v>
      </c>
    </row>
    <row r="436" spans="1:24" ht="45" x14ac:dyDescent="0.25">
      <c r="A436" s="62">
        <f>IF(zgłoszenia[[#This Row],[ID]]&gt;0,A435+1,"--")</f>
        <v>433</v>
      </c>
      <c r="B436" s="14" t="s">
        <v>60</v>
      </c>
      <c r="C436" s="70">
        <v>8444</v>
      </c>
      <c r="D436" s="12">
        <v>42846</v>
      </c>
      <c r="E436" s="71" t="s">
        <v>789</v>
      </c>
      <c r="F436" s="13" t="s">
        <v>28</v>
      </c>
      <c r="G436" s="13" t="s">
        <v>33</v>
      </c>
      <c r="H436" s="13" t="s">
        <v>785</v>
      </c>
      <c r="I436" s="36" t="s">
        <v>786</v>
      </c>
      <c r="J436" s="13">
        <v>372</v>
      </c>
      <c r="K4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BOŚ.6743.372.2017.EJ</v>
      </c>
      <c r="L436" s="12">
        <v>42887</v>
      </c>
      <c r="M436" s="13" t="s">
        <v>19</v>
      </c>
      <c r="N436" s="11">
        <f ca="1">IF(zgłoszenia[[#This Row],[ID]]&gt;0,IF(zgłoszenia[[#This Row],[Data zakończenia sprawy]]=0,TODAY()-D436,zgłoszenia[[#This Row],[Data zakończenia sprawy]]-zgłoszenia[[#This Row],[Data wpływu wniosku]]),"")</f>
        <v>41</v>
      </c>
      <c r="O436" s="65">
        <f>IF($F436=dane!$B$8,6743+3,(IF($F436=dane!$B$9,6743+4,(IF($F436=dane!$B$10,6743+5,6743)))))</f>
        <v>6743</v>
      </c>
    </row>
    <row r="437" spans="1:24" ht="45" x14ac:dyDescent="0.25">
      <c r="A437" s="62">
        <f>IF(zgłoszenia[[#This Row],[ID]]&gt;0,A436+1,"--")</f>
        <v>434</v>
      </c>
      <c r="B437" s="14" t="s">
        <v>60</v>
      </c>
      <c r="C437" s="70">
        <v>8446</v>
      </c>
      <c r="D437" s="12">
        <v>42846</v>
      </c>
      <c r="E437" s="31" t="s">
        <v>787</v>
      </c>
      <c r="F437" s="13" t="s">
        <v>17</v>
      </c>
      <c r="G437" s="13" t="s">
        <v>32</v>
      </c>
      <c r="H437" s="13" t="s">
        <v>135</v>
      </c>
      <c r="I437" s="36" t="s">
        <v>788</v>
      </c>
      <c r="J437" s="13">
        <v>373</v>
      </c>
      <c r="K4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BOŚ.6743.373.2017.EJ</v>
      </c>
      <c r="L437" s="12">
        <v>42866</v>
      </c>
      <c r="M437" s="13" t="s">
        <v>19</v>
      </c>
      <c r="N437" s="11">
        <f ca="1">IF(zgłoszenia[[#This Row],[ID]]&gt;0,IF(zgłoszenia[[#This Row],[Data zakończenia sprawy]]=0,TODAY()-D437,zgłoszenia[[#This Row],[Data zakończenia sprawy]]-zgłoszenia[[#This Row],[Data wpływu wniosku]]),"")</f>
        <v>20</v>
      </c>
      <c r="O437" s="65">
        <f>IF($F437=dane!$B$8,6743+3,(IF($F437=dane!$B$9,6743+4,(IF($F437=dane!$B$10,6743+5,6743)))))</f>
        <v>6743</v>
      </c>
    </row>
    <row r="438" spans="1:24" ht="45" x14ac:dyDescent="0.25">
      <c r="A438" s="62">
        <f>IF(zgłoszenia[[#This Row],[ID]]&gt;0,A437+1,"--")</f>
        <v>435</v>
      </c>
      <c r="B438" s="14" t="s">
        <v>36</v>
      </c>
      <c r="C438" s="70">
        <v>8472</v>
      </c>
      <c r="D438" s="12">
        <v>42846</v>
      </c>
      <c r="E438" s="31" t="s">
        <v>139</v>
      </c>
      <c r="F438" s="13" t="s">
        <v>17</v>
      </c>
      <c r="G438" s="13" t="s">
        <v>29</v>
      </c>
      <c r="H438" s="13" t="s">
        <v>99</v>
      </c>
      <c r="I438" s="36" t="s">
        <v>790</v>
      </c>
      <c r="J438" s="13">
        <v>377</v>
      </c>
      <c r="K4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BOŚ.6743.377.2017.KŻ</v>
      </c>
      <c r="L438" s="12">
        <v>42863</v>
      </c>
      <c r="M438" s="13" t="s">
        <v>19</v>
      </c>
      <c r="N438" s="11">
        <f ca="1">IF(zgłoszenia[[#This Row],[ID]]&gt;0,IF(zgłoszenia[[#This Row],[Data zakończenia sprawy]]=0,TODAY()-D438,zgłoszenia[[#This Row],[Data zakończenia sprawy]]-zgłoszenia[[#This Row],[Data wpływu wniosku]]),"")</f>
        <v>17</v>
      </c>
      <c r="O438" s="65">
        <f>IF($F438=dane!$B$8,6743+3,(IF($F438=dane!$B$9,6743+4,(IF($F438=dane!$B$10,6743+5,6743)))))</f>
        <v>6743</v>
      </c>
    </row>
    <row r="439" spans="1:24" ht="45" x14ac:dyDescent="0.25">
      <c r="A439" s="62">
        <f>IF(zgłoszenia[[#This Row],[ID]]&gt;0,A438+1,"--")</f>
        <v>436</v>
      </c>
      <c r="B439" s="14" t="s">
        <v>36</v>
      </c>
      <c r="C439" s="70">
        <v>8470</v>
      </c>
      <c r="D439" s="12">
        <v>42846</v>
      </c>
      <c r="E439" s="31" t="s">
        <v>791</v>
      </c>
      <c r="F439" s="13" t="s">
        <v>23</v>
      </c>
      <c r="G439" s="13" t="s">
        <v>29</v>
      </c>
      <c r="H439" s="13" t="s">
        <v>29</v>
      </c>
      <c r="I439" s="36" t="s">
        <v>333</v>
      </c>
      <c r="J439" s="13">
        <v>376</v>
      </c>
      <c r="K4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BOŚ.6743.376.2017.KŻ</v>
      </c>
      <c r="L439" s="12">
        <v>42860</v>
      </c>
      <c r="M439" s="13" t="s">
        <v>19</v>
      </c>
      <c r="N439" s="11">
        <f ca="1">IF(zgłoszenia[[#This Row],[ID]]&gt;0,IF(zgłoszenia[[#This Row],[Data zakończenia sprawy]]=0,TODAY()-D439,zgłoszenia[[#This Row],[Data zakończenia sprawy]]-zgłoszenia[[#This Row],[Data wpływu wniosku]]),"")</f>
        <v>14</v>
      </c>
      <c r="O439" s="65">
        <f>IF($F439=dane!$B$8,6743+3,(IF($F439=dane!$B$9,6743+4,(IF($F439=dane!$B$10,6743+5,6743)))))</f>
        <v>6743</v>
      </c>
    </row>
    <row r="440" spans="1:24" ht="45" x14ac:dyDescent="0.25">
      <c r="A440" s="62">
        <f>IF(zgłoszenia[[#This Row],[ID]]&gt;0,A439+1,"--")</f>
        <v>437</v>
      </c>
      <c r="B440" s="14" t="s">
        <v>40</v>
      </c>
      <c r="C440" s="70">
        <v>8475</v>
      </c>
      <c r="D440" s="12">
        <v>42846</v>
      </c>
      <c r="E440" s="31" t="s">
        <v>792</v>
      </c>
      <c r="F440" s="13" t="s">
        <v>25</v>
      </c>
      <c r="G440" s="13" t="s">
        <v>21</v>
      </c>
      <c r="H440" s="13" t="s">
        <v>21</v>
      </c>
      <c r="I440" s="36" t="s">
        <v>793</v>
      </c>
      <c r="J440" s="13">
        <v>430</v>
      </c>
      <c r="K4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BOŚ.6743.430.2017.ŁD</v>
      </c>
      <c r="L440" s="12">
        <v>42874</v>
      </c>
      <c r="M440" s="13" t="s">
        <v>19</v>
      </c>
      <c r="N440" s="11">
        <f ca="1">IF(zgłoszenia[[#This Row],[ID]]&gt;0,IF(zgłoszenia[[#This Row],[Data zakończenia sprawy]]=0,TODAY()-D440,zgłoszenia[[#This Row],[Data zakończenia sprawy]]-zgłoszenia[[#This Row],[Data wpływu wniosku]]),"")</f>
        <v>28</v>
      </c>
      <c r="O440" s="65">
        <f>IF($F440=dane!$B$8,6743+3,(IF($F440=dane!$B$9,6743+4,(IF($F440=dane!$B$10,6743+5,6743)))))</f>
        <v>6743</v>
      </c>
    </row>
    <row r="441" spans="1:24" ht="45" x14ac:dyDescent="0.25">
      <c r="A441" s="62">
        <f>IF(zgłoszenia[[#This Row],[ID]]&gt;0,A440+1,"--")</f>
        <v>438</v>
      </c>
      <c r="B441" s="14" t="s">
        <v>59</v>
      </c>
      <c r="C441" s="70">
        <v>8456</v>
      </c>
      <c r="D441" s="12">
        <v>42846</v>
      </c>
      <c r="E441" s="31" t="s">
        <v>794</v>
      </c>
      <c r="F441" s="13" t="s">
        <v>20</v>
      </c>
      <c r="G441" s="13" t="s">
        <v>29</v>
      </c>
      <c r="H441" s="13" t="s">
        <v>29</v>
      </c>
      <c r="I441" s="36" t="s">
        <v>795</v>
      </c>
      <c r="J441" s="13">
        <v>414</v>
      </c>
      <c r="K4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BOŚ.6743.414.2017.SR</v>
      </c>
      <c r="L441" s="12">
        <v>42859</v>
      </c>
      <c r="M441" s="13" t="s">
        <v>19</v>
      </c>
      <c r="N441" s="11">
        <f ca="1">IF(zgłoszenia[[#This Row],[ID]]&gt;0,IF(zgłoszenia[[#This Row],[Data zakończenia sprawy]]=0,TODAY()-D441,zgłoszenia[[#This Row],[Data zakończenia sprawy]]-zgłoszenia[[#This Row],[Data wpływu wniosku]]),"")</f>
        <v>13</v>
      </c>
      <c r="O441" s="65">
        <f>IF($F441=dane!$B$8,6743+3,(IF($F441=dane!$B$9,6743+4,(IF($F441=dane!$B$10,6743+5,6743)))))</f>
        <v>6743</v>
      </c>
    </row>
    <row r="442" spans="1:24" ht="45" x14ac:dyDescent="0.25">
      <c r="A442" s="62">
        <f>IF(zgłoszenia[[#This Row],[ID]]&gt;0,A441+1,"--")</f>
        <v>439</v>
      </c>
      <c r="B442" s="14" t="s">
        <v>59</v>
      </c>
      <c r="C442" s="70">
        <v>8477</v>
      </c>
      <c r="D442" s="12">
        <v>42846</v>
      </c>
      <c r="E442" s="31" t="s">
        <v>796</v>
      </c>
      <c r="F442" s="13" t="s">
        <v>17</v>
      </c>
      <c r="G442" s="13" t="s">
        <v>29</v>
      </c>
      <c r="H442" s="13" t="s">
        <v>87</v>
      </c>
      <c r="I442" s="36" t="s">
        <v>797</v>
      </c>
      <c r="J442" s="13">
        <v>418</v>
      </c>
      <c r="K4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BOŚ.6743.418.2017.SR</v>
      </c>
      <c r="L442" s="12">
        <v>42864</v>
      </c>
      <c r="M442" s="13" t="s">
        <v>19</v>
      </c>
      <c r="N442" s="11">
        <f ca="1">IF(zgłoszenia[[#This Row],[ID]]&gt;0,IF(zgłoszenia[[#This Row],[Data zakończenia sprawy]]=0,TODAY()-D442,zgłoszenia[[#This Row],[Data zakończenia sprawy]]-zgłoszenia[[#This Row],[Data wpływu wniosku]]),"")</f>
        <v>18</v>
      </c>
      <c r="O442" s="65">
        <f>IF($F442=dane!$B$8,6743+3,(IF($F442=dane!$B$9,6743+4,(IF($F442=dane!$B$10,6743+5,6743)))))</f>
        <v>6743</v>
      </c>
    </row>
    <row r="443" spans="1:24" ht="45" x14ac:dyDescent="0.25">
      <c r="A443" s="62">
        <f>IF(zgłoszenia[[#This Row],[ID]]&gt;0,A442+1,"--")</f>
        <v>440</v>
      </c>
      <c r="B443" s="14" t="s">
        <v>37</v>
      </c>
      <c r="C443" s="70">
        <v>8463</v>
      </c>
      <c r="D443" s="12">
        <v>42846</v>
      </c>
      <c r="E443" s="31" t="s">
        <v>798</v>
      </c>
      <c r="F443" s="13" t="s">
        <v>17</v>
      </c>
      <c r="G443" s="13" t="s">
        <v>29</v>
      </c>
      <c r="H443" s="13" t="s">
        <v>99</v>
      </c>
      <c r="I443" s="36" t="s">
        <v>395</v>
      </c>
      <c r="J443" s="13">
        <v>395</v>
      </c>
      <c r="K4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BOŚ.6743.395.2017.AŁ</v>
      </c>
      <c r="L443" s="12">
        <v>42866</v>
      </c>
      <c r="M443" s="13" t="s">
        <v>19</v>
      </c>
      <c r="N443" s="11">
        <f ca="1">IF(zgłoszenia[[#This Row],[ID]]&gt;0,IF(zgłoszenia[[#This Row],[Data zakończenia sprawy]]=0,TODAY()-D443,zgłoszenia[[#This Row],[Data zakończenia sprawy]]-zgłoszenia[[#This Row],[Data wpływu wniosku]]),"")</f>
        <v>20</v>
      </c>
      <c r="O443" s="65">
        <f>IF($F443=dane!$B$8,6743+3,(IF($F443=dane!$B$9,6743+4,(IF($F443=dane!$B$10,6743+5,6743)))))</f>
        <v>6743</v>
      </c>
    </row>
    <row r="444" spans="1:24" ht="45" x14ac:dyDescent="0.25">
      <c r="A444" s="62">
        <f>IF(zgłoszenia[[#This Row],[ID]]&gt;0,A443+1,"--")</f>
        <v>441</v>
      </c>
      <c r="B444" s="14" t="s">
        <v>37</v>
      </c>
      <c r="C444" s="70">
        <v>8461</v>
      </c>
      <c r="D444" s="12">
        <v>42846</v>
      </c>
      <c r="E444" s="31" t="s">
        <v>798</v>
      </c>
      <c r="F444" s="13" t="s">
        <v>17</v>
      </c>
      <c r="G444" s="13" t="s">
        <v>29</v>
      </c>
      <c r="H444" s="13" t="s">
        <v>99</v>
      </c>
      <c r="I444" s="36" t="s">
        <v>397</v>
      </c>
      <c r="J444" s="13">
        <v>393</v>
      </c>
      <c r="K4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BOŚ.6743.393.2017.AŁ</v>
      </c>
      <c r="L444" s="12">
        <v>42866</v>
      </c>
      <c r="M444" s="13" t="s">
        <v>19</v>
      </c>
      <c r="N444" s="11">
        <f ca="1">IF(zgłoszenia[[#This Row],[ID]]&gt;0,IF(zgłoszenia[[#This Row],[Data zakończenia sprawy]]=0,TODAY()-D444,zgłoszenia[[#This Row],[Data zakończenia sprawy]]-zgłoszenia[[#This Row],[Data wpływu wniosku]]),"")</f>
        <v>20</v>
      </c>
      <c r="O444" s="65">
        <f>IF($F444=dane!$B$8,6743+3,(IF($F444=dane!$B$9,6743+4,(IF($F444=dane!$B$10,6743+5,6743)))))</f>
        <v>6743</v>
      </c>
    </row>
    <row r="445" spans="1:24" ht="45" x14ac:dyDescent="0.25">
      <c r="A445" s="62">
        <f>IF(zgłoszenia[[#This Row],[ID]]&gt;0,A444+1,"--")</f>
        <v>442</v>
      </c>
      <c r="B445" s="14" t="s">
        <v>37</v>
      </c>
      <c r="C445" s="70">
        <v>8460</v>
      </c>
      <c r="D445" s="12">
        <v>42846</v>
      </c>
      <c r="E445" s="31" t="s">
        <v>798</v>
      </c>
      <c r="F445" s="13" t="s">
        <v>17</v>
      </c>
      <c r="G445" s="13" t="s">
        <v>29</v>
      </c>
      <c r="H445" s="13" t="s">
        <v>99</v>
      </c>
      <c r="I445" s="36" t="s">
        <v>398</v>
      </c>
      <c r="J445" s="13">
        <v>392</v>
      </c>
      <c r="K4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BOŚ.6743.392.2017.AŁ</v>
      </c>
      <c r="L445" s="12">
        <v>42866</v>
      </c>
      <c r="M445" s="13" t="s">
        <v>19</v>
      </c>
      <c r="N445" s="11">
        <f ca="1">IF(zgłoszenia[[#This Row],[ID]]&gt;0,IF(zgłoszenia[[#This Row],[Data zakończenia sprawy]]=0,TODAY()-D445,zgłoszenia[[#This Row],[Data zakończenia sprawy]]-zgłoszenia[[#This Row],[Data wpływu wniosku]]),"")</f>
        <v>20</v>
      </c>
      <c r="O445" s="65">
        <f>IF($F445=dane!$B$8,6743+3,(IF($F445=dane!$B$9,6743+4,(IF($F445=dane!$B$10,6743+5,6743)))))</f>
        <v>6743</v>
      </c>
    </row>
    <row r="446" spans="1:24" ht="30" x14ac:dyDescent="0.25">
      <c r="A446" s="62">
        <f>IF(zgłoszenia[[#This Row],[ID]]&gt;0,A445+1,"--")</f>
        <v>443</v>
      </c>
      <c r="B446" s="14" t="s">
        <v>37</v>
      </c>
      <c r="C446" s="70">
        <v>8462</v>
      </c>
      <c r="D446" s="12">
        <v>42846</v>
      </c>
      <c r="E446" s="31" t="s">
        <v>798</v>
      </c>
      <c r="F446" s="13" t="s">
        <v>17</v>
      </c>
      <c r="G446" s="13" t="s">
        <v>29</v>
      </c>
      <c r="H446" s="13" t="s">
        <v>99</v>
      </c>
      <c r="I446" s="36" t="s">
        <v>396</v>
      </c>
      <c r="J446" s="13">
        <v>394</v>
      </c>
      <c r="K4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BOŚ.6743.394.2017.AŁ</v>
      </c>
      <c r="L446" s="12">
        <v>42866</v>
      </c>
      <c r="M446" s="13" t="s">
        <v>31</v>
      </c>
      <c r="N446" s="11">
        <f ca="1">IF(zgłoszenia[[#This Row],[ID]]&gt;0,IF(zgłoszenia[[#This Row],[Data zakończenia sprawy]]=0,TODAY()-D446,zgłoszenia[[#This Row],[Data zakończenia sprawy]]-zgłoszenia[[#This Row],[Data wpływu wniosku]]),"")</f>
        <v>20</v>
      </c>
      <c r="O446" s="65">
        <f>IF($F446=dane!$B$8,6743+3,(IF($F446=dane!$B$9,6743+4,(IF($F446=dane!$B$10,6743+5,6743)))))</f>
        <v>6743</v>
      </c>
    </row>
    <row r="447" spans="1:24" ht="30" x14ac:dyDescent="0.25">
      <c r="A447" s="62">
        <f>IF(zgłoszenia[[#This Row],[ID]]&gt;0,A446+1,"--")</f>
        <v>444</v>
      </c>
      <c r="B447" s="14" t="s">
        <v>11</v>
      </c>
      <c r="C447" s="70">
        <v>8471</v>
      </c>
      <c r="D447" s="12">
        <v>42846</v>
      </c>
      <c r="E447" s="31" t="s">
        <v>799</v>
      </c>
      <c r="F447" s="13" t="s">
        <v>25</v>
      </c>
      <c r="G447" s="13" t="s">
        <v>24</v>
      </c>
      <c r="H447" s="13" t="s">
        <v>800</v>
      </c>
      <c r="I447" s="36" t="s">
        <v>801</v>
      </c>
      <c r="J447" s="13">
        <v>381</v>
      </c>
      <c r="K4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BOŚ.6743.381.2017.AA</v>
      </c>
      <c r="L447" s="12">
        <v>42859</v>
      </c>
      <c r="M447" s="13" t="s">
        <v>22</v>
      </c>
      <c r="N447" s="11">
        <f ca="1">IF(zgłoszenia[[#This Row],[ID]]&gt;0,IF(zgłoszenia[[#This Row],[Data zakończenia sprawy]]=0,TODAY()-D447,zgłoszenia[[#This Row],[Data zakończenia sprawy]]-zgłoszenia[[#This Row],[Data wpływu wniosku]]),"")</f>
        <v>13</v>
      </c>
      <c r="O447" s="65">
        <f>IF($F447=dane!$B$8,6743+3,(IF($F447=dane!$B$9,6743+4,(IF($F447=dane!$B$10,6743+5,6743)))))</f>
        <v>6743</v>
      </c>
    </row>
    <row r="448" spans="1:24" ht="90" x14ac:dyDescent="0.25">
      <c r="A448" s="62">
        <f>IF(zgłoszenia[[#This Row],[ID]]&gt;0,A447+1,"--")</f>
        <v>445</v>
      </c>
      <c r="B448" s="14" t="s">
        <v>11</v>
      </c>
      <c r="C448" s="70">
        <v>8474</v>
      </c>
      <c r="D448" s="12">
        <v>42846</v>
      </c>
      <c r="E448" s="31" t="s">
        <v>802</v>
      </c>
      <c r="F448" s="13" t="s">
        <v>17</v>
      </c>
      <c r="G448" s="13" t="s">
        <v>24</v>
      </c>
      <c r="H448" s="13" t="s">
        <v>81</v>
      </c>
      <c r="I448" s="36" t="s">
        <v>803</v>
      </c>
      <c r="J448" s="13">
        <v>382</v>
      </c>
      <c r="K4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BOŚ.6743.382.2017.AA</v>
      </c>
      <c r="L448" s="12">
        <v>42874</v>
      </c>
      <c r="M448" s="13" t="s">
        <v>19</v>
      </c>
      <c r="N448" s="11">
        <f ca="1">IF(zgłoszenia[[#This Row],[ID]]&gt;0,IF(zgłoszenia[[#This Row],[Data zakończenia sprawy]]=0,TODAY()-D448,zgłoszenia[[#This Row],[Data zakończenia sprawy]]-zgłoszenia[[#This Row],[Data wpływu wniosku]]),"")</f>
        <v>28</v>
      </c>
      <c r="O448" s="65">
        <f>IF($F448=dane!$B$8,6743+3,(IF($F448=dane!$B$9,6743+4,(IF($F448=dane!$B$10,6743+5,6743)))))</f>
        <v>6743</v>
      </c>
    </row>
    <row r="449" spans="1:15" ht="45" x14ac:dyDescent="0.25">
      <c r="A449" s="62">
        <f>IF(zgłoszenia[[#This Row],[ID]]&gt;0,A448+1,"--")</f>
        <v>446</v>
      </c>
      <c r="B449" s="14" t="s">
        <v>38</v>
      </c>
      <c r="C449" s="70">
        <v>8455</v>
      </c>
      <c r="D449" s="12">
        <v>42846</v>
      </c>
      <c r="E449" s="31" t="s">
        <v>804</v>
      </c>
      <c r="F449" s="13" t="s">
        <v>17</v>
      </c>
      <c r="G449" s="13" t="s">
        <v>18</v>
      </c>
      <c r="H449" s="13" t="s">
        <v>104</v>
      </c>
      <c r="I449" s="36" t="s">
        <v>805</v>
      </c>
      <c r="J449" s="13">
        <v>375</v>
      </c>
      <c r="K4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BOŚ.6743.375.2017.IN</v>
      </c>
      <c r="L449" s="12">
        <v>42888</v>
      </c>
      <c r="M449" s="13" t="s">
        <v>19</v>
      </c>
      <c r="N449" s="11">
        <f ca="1">IF(zgłoszenia[[#This Row],[ID]]&gt;0,IF(zgłoszenia[[#This Row],[Data zakończenia sprawy]]=0,TODAY()-D449,zgłoszenia[[#This Row],[Data zakończenia sprawy]]-zgłoszenia[[#This Row],[Data wpływu wniosku]]),"")</f>
        <v>42</v>
      </c>
      <c r="O449" s="65">
        <f>IF($F449=dane!$B$8,6743+3,(IF($F449=dane!$B$9,6743+4,(IF($F449=dane!$B$10,6743+5,6743)))))</f>
        <v>6743</v>
      </c>
    </row>
    <row r="450" spans="1:15" ht="45" x14ac:dyDescent="0.25">
      <c r="A450" s="62">
        <f>IF(zgłoszenia[[#This Row],[ID]]&gt;0,A449+1,"--")</f>
        <v>447</v>
      </c>
      <c r="B450" s="14" t="s">
        <v>38</v>
      </c>
      <c r="C450" s="70">
        <v>8588</v>
      </c>
      <c r="D450" s="12">
        <v>42849</v>
      </c>
      <c r="E450" s="31" t="s">
        <v>114</v>
      </c>
      <c r="F450" s="13" t="s">
        <v>23</v>
      </c>
      <c r="G450" s="13" t="s">
        <v>18</v>
      </c>
      <c r="H450" s="13" t="s">
        <v>769</v>
      </c>
      <c r="I450" s="36" t="s">
        <v>806</v>
      </c>
      <c r="J450" s="13">
        <v>384</v>
      </c>
      <c r="K4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BOŚ.6743.384.2017.IN</v>
      </c>
      <c r="L450" s="12">
        <v>42870</v>
      </c>
      <c r="M450" s="13" t="s">
        <v>19</v>
      </c>
      <c r="N450" s="11">
        <f ca="1">IF(zgłoszenia[[#This Row],[ID]]&gt;0,IF(zgłoszenia[[#This Row],[Data zakończenia sprawy]]=0,TODAY()-D450,zgłoszenia[[#This Row],[Data zakończenia sprawy]]-zgłoszenia[[#This Row],[Data wpływu wniosku]]),"")</f>
        <v>21</v>
      </c>
      <c r="O450" s="65">
        <f>IF($F450=dane!$B$8,6743+3,(IF($F450=dane!$B$9,6743+4,(IF($F450=dane!$B$10,6743+5,6743)))))</f>
        <v>6743</v>
      </c>
    </row>
    <row r="451" spans="1:15" ht="45" x14ac:dyDescent="0.25">
      <c r="A451" s="62">
        <f>IF(zgłoszenia[[#This Row],[ID]]&gt;0,A450+1,"--")</f>
        <v>448</v>
      </c>
      <c r="B451" s="14" t="s">
        <v>36</v>
      </c>
      <c r="C451" s="70">
        <v>8622</v>
      </c>
      <c r="D451" s="12">
        <v>42849</v>
      </c>
      <c r="E451" s="31" t="s">
        <v>807</v>
      </c>
      <c r="F451" s="13" t="s">
        <v>17</v>
      </c>
      <c r="G451" s="13" t="s">
        <v>29</v>
      </c>
      <c r="H451" s="13" t="s">
        <v>29</v>
      </c>
      <c r="I451" s="36" t="s">
        <v>808</v>
      </c>
      <c r="J451" s="13">
        <v>378</v>
      </c>
      <c r="K4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BOŚ.6743.378.2017.KŻ</v>
      </c>
      <c r="L451" s="12">
        <v>42867</v>
      </c>
      <c r="M451" s="13" t="s">
        <v>19</v>
      </c>
      <c r="N451" s="11">
        <f ca="1">IF(zgłoszenia[[#This Row],[ID]]&gt;0,IF(zgłoszenia[[#This Row],[Data zakończenia sprawy]]=0,TODAY()-D451,zgłoszenia[[#This Row],[Data zakończenia sprawy]]-zgłoszenia[[#This Row],[Data wpływu wniosku]]),"")</f>
        <v>18</v>
      </c>
      <c r="O451" s="65">
        <f>IF($F451=dane!$B$8,6743+3,(IF($F451=dane!$B$9,6743+4,(IF($F451=dane!$B$10,6743+5,6743)))))</f>
        <v>6743</v>
      </c>
    </row>
    <row r="452" spans="1:15" s="3" customFormat="1" ht="45" x14ac:dyDescent="0.25">
      <c r="A452" s="62">
        <f>IF(zgłoszenia[[#This Row],[ID]]&gt;0,A451+1,"--")</f>
        <v>449</v>
      </c>
      <c r="B452" s="14" t="s">
        <v>11</v>
      </c>
      <c r="C452" s="70">
        <v>8591</v>
      </c>
      <c r="D452" s="12">
        <v>42849</v>
      </c>
      <c r="E452" s="31" t="s">
        <v>261</v>
      </c>
      <c r="F452" s="13" t="s">
        <v>25</v>
      </c>
      <c r="G452" s="13" t="s">
        <v>30</v>
      </c>
      <c r="H452" s="13" t="s">
        <v>809</v>
      </c>
      <c r="I452" s="36" t="s">
        <v>788</v>
      </c>
      <c r="J452" s="13">
        <v>383</v>
      </c>
      <c r="K4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BOŚ.6743.383.2017.AA</v>
      </c>
      <c r="L452" s="12">
        <v>42874</v>
      </c>
      <c r="M452" s="13" t="s">
        <v>19</v>
      </c>
      <c r="N452" s="11">
        <f ca="1">IF(zgłoszenia[[#This Row],[ID]]&gt;0,IF(zgłoszenia[[#This Row],[Data zakończenia sprawy]]=0,TODAY()-D452,zgłoszenia[[#This Row],[Data zakończenia sprawy]]-zgłoszenia[[#This Row],[Data wpływu wniosku]]),"")</f>
        <v>25</v>
      </c>
      <c r="O452" s="65">
        <f>IF($F452=dane!$B$8,6743+3,(IF($F452=dane!$B$9,6743+4,(IF($F452=dane!$B$10,6743+5,6743)))))</f>
        <v>6743</v>
      </c>
    </row>
    <row r="453" spans="1:15" ht="45" x14ac:dyDescent="0.25">
      <c r="A453" s="62">
        <f>IF(zgłoszenia[[#This Row],[ID]]&gt;0,A452+1,"--")</f>
        <v>450</v>
      </c>
      <c r="B453" s="14" t="s">
        <v>37</v>
      </c>
      <c r="C453" s="70">
        <v>8595</v>
      </c>
      <c r="D453" s="12">
        <v>42849</v>
      </c>
      <c r="E453" s="31" t="s">
        <v>139</v>
      </c>
      <c r="F453" s="13" t="s">
        <v>17</v>
      </c>
      <c r="G453" s="13" t="s">
        <v>29</v>
      </c>
      <c r="H453" s="13" t="s">
        <v>99</v>
      </c>
      <c r="I453" s="36" t="s">
        <v>810</v>
      </c>
      <c r="J453" s="13">
        <v>396</v>
      </c>
      <c r="K4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BOŚ.6743.396.2017.AŁ</v>
      </c>
      <c r="L453" s="12">
        <v>42866</v>
      </c>
      <c r="M453" s="13" t="s">
        <v>19</v>
      </c>
      <c r="N453" s="11">
        <f ca="1">IF(zgłoszenia[[#This Row],[ID]]&gt;0,IF(zgłoszenia[[#This Row],[Data zakończenia sprawy]]=0,TODAY()-D453,zgłoszenia[[#This Row],[Data zakończenia sprawy]]-zgłoszenia[[#This Row],[Data wpływu wniosku]]),"")</f>
        <v>17</v>
      </c>
      <c r="O453" s="65">
        <f>IF($F453=dane!$B$8,6743+3,(IF($F453=dane!$B$9,6743+4,(IF($F453=dane!$B$10,6743+5,6743)))))</f>
        <v>6743</v>
      </c>
    </row>
    <row r="454" spans="1:15" ht="45" x14ac:dyDescent="0.25">
      <c r="A454" s="62">
        <f>IF(zgłoszenia[[#This Row],[ID]]&gt;0,A453+1,"--")</f>
        <v>451</v>
      </c>
      <c r="B454" s="14" t="s">
        <v>60</v>
      </c>
      <c r="C454" s="70">
        <v>8593</v>
      </c>
      <c r="D454" s="12">
        <v>42849</v>
      </c>
      <c r="E454" s="31" t="s">
        <v>811</v>
      </c>
      <c r="F454" s="13" t="s">
        <v>23</v>
      </c>
      <c r="G454" s="13" t="s">
        <v>32</v>
      </c>
      <c r="H454" s="13" t="s">
        <v>176</v>
      </c>
      <c r="I454" s="36" t="s">
        <v>812</v>
      </c>
      <c r="J454" s="13">
        <v>386</v>
      </c>
      <c r="K4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BOŚ.6743.386.2017.EJ</v>
      </c>
      <c r="L454" s="12">
        <v>42867</v>
      </c>
      <c r="M454" s="13" t="s">
        <v>19</v>
      </c>
      <c r="N454" s="11">
        <f ca="1">IF(zgłoszenia[[#This Row],[ID]]&gt;0,IF(zgłoszenia[[#This Row],[Data zakończenia sprawy]]=0,TODAY()-D454,zgłoszenia[[#This Row],[Data zakończenia sprawy]]-zgłoszenia[[#This Row],[Data wpływu wniosku]]),"")</f>
        <v>18</v>
      </c>
      <c r="O454" s="65">
        <f>IF($F454=dane!$B$8,6743+3,(IF($F454=dane!$B$9,6743+4,(IF($F454=dane!$B$10,6743+5,6743)))))</f>
        <v>6743</v>
      </c>
    </row>
    <row r="455" spans="1:15" ht="45" x14ac:dyDescent="0.25">
      <c r="A455" s="62">
        <f>IF(zgłoszenia[[#This Row],[ID]]&gt;0,A454+1,"--")</f>
        <v>452</v>
      </c>
      <c r="B455" s="14" t="s">
        <v>61</v>
      </c>
      <c r="C455" s="70">
        <v>8600</v>
      </c>
      <c r="D455" s="12">
        <v>42849</v>
      </c>
      <c r="E455" s="31" t="s">
        <v>523</v>
      </c>
      <c r="F455" s="13" t="s">
        <v>20</v>
      </c>
      <c r="G455" s="13" t="s">
        <v>29</v>
      </c>
      <c r="H455" s="13" t="s">
        <v>281</v>
      </c>
      <c r="I455" s="36" t="s">
        <v>813</v>
      </c>
      <c r="J455" s="13">
        <v>385</v>
      </c>
      <c r="K4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BOŚ.6743.385.2017.WK</v>
      </c>
      <c r="L455" s="12">
        <v>42873</v>
      </c>
      <c r="M455" s="13" t="s">
        <v>19</v>
      </c>
      <c r="N455" s="11">
        <f ca="1">IF(zgłoszenia[[#This Row],[ID]]&gt;0,IF(zgłoszenia[[#This Row],[Data zakończenia sprawy]]=0,TODAY()-D455,zgłoszenia[[#This Row],[Data zakończenia sprawy]]-zgłoszenia[[#This Row],[Data wpływu wniosku]]),"")</f>
        <v>24</v>
      </c>
      <c r="O455" s="65">
        <f>IF($F455=dane!$B$8,6743+3,(IF($F455=dane!$B$9,6743+4,(IF($F455=dane!$B$10,6743+5,6743)))))</f>
        <v>6743</v>
      </c>
    </row>
    <row r="456" spans="1:15" ht="30" x14ac:dyDescent="0.25">
      <c r="A456" s="62">
        <f>IF(zgłoszenia[[#This Row],[ID]]&gt;0,A455+1,"--")</f>
        <v>453</v>
      </c>
      <c r="B456" s="14" t="s">
        <v>59</v>
      </c>
      <c r="C456" s="70">
        <v>8606</v>
      </c>
      <c r="D456" s="12">
        <v>42849</v>
      </c>
      <c r="E456" s="31" t="s">
        <v>139</v>
      </c>
      <c r="F456" s="13" t="s">
        <v>17</v>
      </c>
      <c r="G456" s="13" t="s">
        <v>29</v>
      </c>
      <c r="H456" s="13" t="s">
        <v>118</v>
      </c>
      <c r="I456" s="36" t="s">
        <v>814</v>
      </c>
      <c r="J456" s="13">
        <v>425</v>
      </c>
      <c r="K4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BOŚ.6743.425.2017.SR</v>
      </c>
      <c r="L456" s="12">
        <v>42879</v>
      </c>
      <c r="M456" s="13" t="s">
        <v>22</v>
      </c>
      <c r="N456" s="11">
        <f ca="1">IF(zgłoszenia[[#This Row],[ID]]&gt;0,IF(zgłoszenia[[#This Row],[Data zakończenia sprawy]]=0,TODAY()-D456,zgłoszenia[[#This Row],[Data zakończenia sprawy]]-zgłoszenia[[#This Row],[Data wpływu wniosku]]),"")</f>
        <v>30</v>
      </c>
      <c r="O456" s="65">
        <f>IF($F456=dane!$B$8,6743+3,(IF($F456=dane!$B$9,6743+4,(IF($F456=dane!$B$10,6743+5,6743)))))</f>
        <v>6743</v>
      </c>
    </row>
    <row r="457" spans="1:15" ht="45" x14ac:dyDescent="0.25">
      <c r="A457" s="62">
        <f>IF(zgłoszenia[[#This Row],[ID]]&gt;0,A456+1,"--")</f>
        <v>454</v>
      </c>
      <c r="B457" s="14" t="s">
        <v>59</v>
      </c>
      <c r="C457" s="70">
        <v>8572</v>
      </c>
      <c r="D457" s="12">
        <v>42849</v>
      </c>
      <c r="E457" s="31" t="s">
        <v>815</v>
      </c>
      <c r="F457" s="13" t="s">
        <v>17</v>
      </c>
      <c r="G457" s="13" t="s">
        <v>29</v>
      </c>
      <c r="H457" s="13" t="s">
        <v>99</v>
      </c>
      <c r="I457" s="36" t="s">
        <v>816</v>
      </c>
      <c r="J457" s="13">
        <v>423</v>
      </c>
      <c r="K4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BOŚ.6743.423.2017.SR</v>
      </c>
      <c r="L457" s="12">
        <v>42865</v>
      </c>
      <c r="M457" s="13" t="s">
        <v>19</v>
      </c>
      <c r="N457" s="11">
        <f ca="1">IF(zgłoszenia[[#This Row],[ID]]&gt;0,IF(zgłoszenia[[#This Row],[Data zakończenia sprawy]]=0,TODAY()-D457,zgłoszenia[[#This Row],[Data zakończenia sprawy]]-zgłoszenia[[#This Row],[Data wpływu wniosku]]),"")</f>
        <v>16</v>
      </c>
      <c r="O457" s="65">
        <f>IF($F457=dane!$B$8,6743+3,(IF($F457=dane!$B$9,6743+4,(IF($F457=dane!$B$10,6743+5,6743)))))</f>
        <v>6743</v>
      </c>
    </row>
    <row r="458" spans="1:15" ht="45" x14ac:dyDescent="0.25">
      <c r="A458" s="62">
        <f>IF(zgłoszenia[[#This Row],[ID]]&gt;0,A457+1,"--")</f>
        <v>455</v>
      </c>
      <c r="B458" s="14" t="s">
        <v>37</v>
      </c>
      <c r="C458" s="70">
        <v>8627</v>
      </c>
      <c r="D458" s="12">
        <v>42849</v>
      </c>
      <c r="E458" s="31" t="s">
        <v>817</v>
      </c>
      <c r="F458" s="13" t="s">
        <v>57</v>
      </c>
      <c r="G458" s="13" t="s">
        <v>29</v>
      </c>
      <c r="H458" s="13" t="s">
        <v>87</v>
      </c>
      <c r="I458" s="36" t="s">
        <v>818</v>
      </c>
      <c r="J458" s="13">
        <v>23</v>
      </c>
      <c r="K4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BOŚ.6748.23.2017.AŁ</v>
      </c>
      <c r="L458" s="12">
        <v>42866</v>
      </c>
      <c r="M458" s="13" t="s">
        <v>19</v>
      </c>
      <c r="N458" s="11">
        <f ca="1">IF(zgłoszenia[[#This Row],[ID]]&gt;0,IF(zgłoszenia[[#This Row],[Data zakończenia sprawy]]=0,TODAY()-D458,zgłoszenia[[#This Row],[Data zakończenia sprawy]]-zgłoszenia[[#This Row],[Data wpływu wniosku]]),"")</f>
        <v>17</v>
      </c>
      <c r="O458" s="65">
        <f>IF($F458=dane!$B$8,6743+3,(IF($F458=dane!$B$9,6743+4,(IF($F458=dane!$B$10,6743+5,6743)))))</f>
        <v>6748</v>
      </c>
    </row>
    <row r="459" spans="1:15" ht="45" x14ac:dyDescent="0.25">
      <c r="A459" s="62">
        <f>IF(zgłoszenia[[#This Row],[ID]]&gt;0,A458+1,"--")</f>
        <v>456</v>
      </c>
      <c r="B459" s="14" t="s">
        <v>61</v>
      </c>
      <c r="C459" s="70">
        <v>8698</v>
      </c>
      <c r="D459" s="12">
        <v>42850</v>
      </c>
      <c r="E459" s="31" t="s">
        <v>819</v>
      </c>
      <c r="F459" s="13" t="s">
        <v>20</v>
      </c>
      <c r="G459" s="13" t="s">
        <v>29</v>
      </c>
      <c r="H459" s="13" t="s">
        <v>99</v>
      </c>
      <c r="I459" s="36" t="s">
        <v>820</v>
      </c>
      <c r="J459" s="13">
        <v>415</v>
      </c>
      <c r="K4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BOŚ.6743.415.2017.WK</v>
      </c>
      <c r="L459" s="12">
        <v>42865</v>
      </c>
      <c r="M459" s="13" t="s">
        <v>19</v>
      </c>
      <c r="N459" s="11">
        <f ca="1">IF(zgłoszenia[[#This Row],[ID]]&gt;0,IF(zgłoszenia[[#This Row],[Data zakończenia sprawy]]=0,TODAY()-D459,zgłoszenia[[#This Row],[Data zakończenia sprawy]]-zgłoszenia[[#This Row],[Data wpływu wniosku]]),"")</f>
        <v>15</v>
      </c>
      <c r="O459" s="65">
        <f>IF($F459=dane!$B$8,6743+3,(IF($F459=dane!$B$9,6743+4,(IF($F459=dane!$B$10,6743+5,6743)))))</f>
        <v>6743</v>
      </c>
    </row>
    <row r="460" spans="1:15" ht="45" x14ac:dyDescent="0.25">
      <c r="A460" s="62">
        <f>IF(zgłoszenia[[#This Row],[ID]]&gt;0,A459+1,"--")</f>
        <v>457</v>
      </c>
      <c r="B460" s="14" t="s">
        <v>37</v>
      </c>
      <c r="C460" s="70">
        <v>8697</v>
      </c>
      <c r="D460" s="12">
        <v>42850</v>
      </c>
      <c r="E460" s="31" t="s">
        <v>821</v>
      </c>
      <c r="F460" s="13" t="s">
        <v>17</v>
      </c>
      <c r="G460" s="13" t="s">
        <v>29</v>
      </c>
      <c r="H460" s="13" t="s">
        <v>87</v>
      </c>
      <c r="I460" s="36" t="s">
        <v>822</v>
      </c>
      <c r="J460" s="13">
        <v>397</v>
      </c>
      <c r="K4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BOŚ.6743.397.2017.AŁ</v>
      </c>
      <c r="L460" s="12">
        <v>42866</v>
      </c>
      <c r="M460" s="13" t="s">
        <v>19</v>
      </c>
      <c r="N460" s="11">
        <f ca="1">IF(zgłoszenia[[#This Row],[ID]]&gt;0,IF(zgłoszenia[[#This Row],[Data zakończenia sprawy]]=0,TODAY()-D460,zgłoszenia[[#This Row],[Data zakończenia sprawy]]-zgłoszenia[[#This Row],[Data wpływu wniosku]]),"")</f>
        <v>16</v>
      </c>
      <c r="O460" s="65">
        <f>IF($F460=dane!$B$8,6743+3,(IF($F460=dane!$B$9,6743+4,(IF($F460=dane!$B$10,6743+5,6743)))))</f>
        <v>6743</v>
      </c>
    </row>
    <row r="461" spans="1:15" ht="45" x14ac:dyDescent="0.25">
      <c r="A461" s="62">
        <f>IF(zgłoszenia[[#This Row],[ID]]&gt;0,A460+1,"--")</f>
        <v>458</v>
      </c>
      <c r="B461" s="14" t="s">
        <v>36</v>
      </c>
      <c r="C461" s="70">
        <v>8718</v>
      </c>
      <c r="D461" s="12">
        <v>42850</v>
      </c>
      <c r="E461" s="31" t="s">
        <v>823</v>
      </c>
      <c r="F461" s="13" t="s">
        <v>17</v>
      </c>
      <c r="G461" s="13" t="s">
        <v>29</v>
      </c>
      <c r="H461" s="13" t="s">
        <v>99</v>
      </c>
      <c r="I461" s="36" t="s">
        <v>824</v>
      </c>
      <c r="J461" s="13">
        <v>406</v>
      </c>
      <c r="K4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BOŚ.6743.406.2017.KŻ</v>
      </c>
      <c r="L461" s="12">
        <v>42863</v>
      </c>
      <c r="M461" s="13" t="s">
        <v>19</v>
      </c>
      <c r="N461" s="11">
        <f ca="1">IF(zgłoszenia[[#This Row],[ID]]&gt;0,IF(zgłoszenia[[#This Row],[Data zakończenia sprawy]]=0,TODAY()-D461,zgłoszenia[[#This Row],[Data zakończenia sprawy]]-zgłoszenia[[#This Row],[Data wpływu wniosku]]),"")</f>
        <v>13</v>
      </c>
      <c r="O461" s="65">
        <f>IF($F461=dane!$B$8,6743+3,(IF($F461=dane!$B$9,6743+4,(IF($F461=dane!$B$10,6743+5,6743)))))</f>
        <v>6743</v>
      </c>
    </row>
    <row r="462" spans="1:15" ht="45" x14ac:dyDescent="0.25">
      <c r="A462" s="62">
        <f>IF(zgłoszenia[[#This Row],[ID]]&gt;0,A461+1,"--")</f>
        <v>459</v>
      </c>
      <c r="B462" s="14" t="s">
        <v>60</v>
      </c>
      <c r="C462" s="70">
        <v>8719</v>
      </c>
      <c r="D462" s="12">
        <v>42850</v>
      </c>
      <c r="E462" s="31" t="s">
        <v>825</v>
      </c>
      <c r="F462" s="13" t="s">
        <v>23</v>
      </c>
      <c r="G462" s="13" t="s">
        <v>33</v>
      </c>
      <c r="H462" s="13" t="s">
        <v>155</v>
      </c>
      <c r="I462" s="36" t="s">
        <v>826</v>
      </c>
      <c r="J462" s="13">
        <v>387</v>
      </c>
      <c r="K4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BOŚ.6743.387.2017.EJ</v>
      </c>
      <c r="L462" s="12">
        <v>42867</v>
      </c>
      <c r="M462" s="13" t="s">
        <v>19</v>
      </c>
      <c r="N462" s="11">
        <f ca="1">IF(zgłoszenia[[#This Row],[ID]]&gt;0,IF(zgłoszenia[[#This Row],[Data zakończenia sprawy]]=0,TODAY()-D462,zgłoszenia[[#This Row],[Data zakończenia sprawy]]-zgłoszenia[[#This Row],[Data wpływu wniosku]]),"")</f>
        <v>17</v>
      </c>
      <c r="O462" s="65">
        <f>IF($F462=dane!$B$8,6743+3,(IF($F462=dane!$B$9,6743+4,(IF($F462=dane!$B$10,6743+5,6743)))))</f>
        <v>6743</v>
      </c>
    </row>
    <row r="463" spans="1:15" ht="45" x14ac:dyDescent="0.25">
      <c r="A463" s="62">
        <f>IF(zgłoszenia[[#This Row],[ID]]&gt;0,A462+1,"--")</f>
        <v>460</v>
      </c>
      <c r="B463" s="14" t="s">
        <v>37</v>
      </c>
      <c r="C463" s="70">
        <v>8721</v>
      </c>
      <c r="D463" s="12">
        <v>42850</v>
      </c>
      <c r="E463" s="31" t="s">
        <v>299</v>
      </c>
      <c r="F463" s="13" t="s">
        <v>17</v>
      </c>
      <c r="G463" s="13" t="s">
        <v>29</v>
      </c>
      <c r="H463" s="13" t="s">
        <v>99</v>
      </c>
      <c r="I463" s="36" t="s">
        <v>827</v>
      </c>
      <c r="J463" s="13">
        <v>398</v>
      </c>
      <c r="K4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BOŚ.6743.398.2017.AŁ</v>
      </c>
      <c r="L463" s="12">
        <v>42865</v>
      </c>
      <c r="M463" s="13" t="s">
        <v>19</v>
      </c>
      <c r="N463" s="11">
        <f ca="1">IF(zgłoszenia[[#This Row],[ID]]&gt;0,IF(zgłoszenia[[#This Row],[Data zakończenia sprawy]]=0,TODAY()-D463,zgłoszenia[[#This Row],[Data zakończenia sprawy]]-zgłoszenia[[#This Row],[Data wpływu wniosku]]),"")</f>
        <v>15</v>
      </c>
      <c r="O463" s="65">
        <f>IF($F463=dane!$B$8,6743+3,(IF($F463=dane!$B$9,6743+4,(IF($F463=dane!$B$10,6743+5,6743)))))</f>
        <v>6743</v>
      </c>
    </row>
    <row r="464" spans="1:15" ht="45" x14ac:dyDescent="0.25">
      <c r="A464" s="62">
        <f>IF(zgłoszenia[[#This Row],[ID]]&gt;0,A463+1,"--")</f>
        <v>461</v>
      </c>
      <c r="B464" s="14" t="s">
        <v>61</v>
      </c>
      <c r="C464" s="70">
        <v>8779</v>
      </c>
      <c r="D464" s="12">
        <v>42851</v>
      </c>
      <c r="E464" s="31" t="s">
        <v>828</v>
      </c>
      <c r="F464" s="13" t="s">
        <v>17</v>
      </c>
      <c r="G464" s="13" t="s">
        <v>29</v>
      </c>
      <c r="H464" s="13" t="s">
        <v>87</v>
      </c>
      <c r="I464" s="36" t="s">
        <v>829</v>
      </c>
      <c r="J464" s="13">
        <v>416</v>
      </c>
      <c r="K4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BOŚ.6743.416.2017.WK</v>
      </c>
      <c r="L464" s="12">
        <v>42878</v>
      </c>
      <c r="M464" s="13" t="s">
        <v>19</v>
      </c>
      <c r="N464" s="11">
        <f ca="1">IF(zgłoszenia[[#This Row],[ID]]&gt;0,IF(zgłoszenia[[#This Row],[Data zakończenia sprawy]]=0,TODAY()-D464,zgłoszenia[[#This Row],[Data zakończenia sprawy]]-zgłoszenia[[#This Row],[Data wpływu wniosku]]),"")</f>
        <v>27</v>
      </c>
      <c r="O464" s="65">
        <f>IF($F464=dane!$B$8,6743+3,(IF($F464=dane!$B$9,6743+4,(IF($F464=dane!$B$10,6743+5,6743)))))</f>
        <v>6743</v>
      </c>
    </row>
    <row r="465" spans="1:27" ht="45" x14ac:dyDescent="0.25">
      <c r="A465" s="62">
        <f>IF(zgłoszenia[[#This Row],[ID]]&gt;0,A464+1,"--")</f>
        <v>462</v>
      </c>
      <c r="B465" s="14" t="s">
        <v>36</v>
      </c>
      <c r="C465" s="70">
        <v>8707</v>
      </c>
      <c r="D465" s="12">
        <v>42850</v>
      </c>
      <c r="E465" s="31" t="s">
        <v>1203</v>
      </c>
      <c r="F465" s="13" t="s">
        <v>20</v>
      </c>
      <c r="G465" s="13" t="s">
        <v>29</v>
      </c>
      <c r="H465" s="13" t="s">
        <v>29</v>
      </c>
      <c r="I465" s="36" t="s">
        <v>524</v>
      </c>
      <c r="J465" s="13">
        <v>405</v>
      </c>
      <c r="K4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BOŚ.6743.405.2017.KŻ</v>
      </c>
      <c r="L465" s="12">
        <v>42860</v>
      </c>
      <c r="M465" s="13" t="s">
        <v>19</v>
      </c>
      <c r="N465" s="11">
        <f ca="1">IF(zgłoszenia[[#This Row],[ID]]&gt;0,IF(zgłoszenia[[#This Row],[Data zakończenia sprawy]]=0,TODAY()-D465,zgłoszenia[[#This Row],[Data zakończenia sprawy]]-zgłoszenia[[#This Row],[Data wpływu wniosku]]),"")</f>
        <v>10</v>
      </c>
      <c r="O465" s="65">
        <f>IF($F465=dane!$B$8,6743+3,(IF($F465=dane!$B$9,6743+4,(IF($F465=dane!$B$10,6743+5,6743)))))</f>
        <v>6743</v>
      </c>
    </row>
    <row r="466" spans="1:27" ht="45" x14ac:dyDescent="0.25">
      <c r="A466" s="62">
        <f>IF(zgłoszenia[[#This Row],[ID]]&gt;0,A465+1,"--")</f>
        <v>463</v>
      </c>
      <c r="B466" s="14" t="s">
        <v>36</v>
      </c>
      <c r="C466" s="70">
        <v>8771</v>
      </c>
      <c r="D466" s="12">
        <v>42851</v>
      </c>
      <c r="E466" s="31" t="s">
        <v>236</v>
      </c>
      <c r="F466" s="13" t="s">
        <v>17</v>
      </c>
      <c r="G466" s="13" t="s">
        <v>29</v>
      </c>
      <c r="H466" s="13" t="s">
        <v>99</v>
      </c>
      <c r="I466" s="36" t="s">
        <v>830</v>
      </c>
      <c r="J466" s="13">
        <v>407</v>
      </c>
      <c r="K4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BOŚ.6743.407.2017.KŻ</v>
      </c>
      <c r="L466" s="12">
        <v>42864</v>
      </c>
      <c r="M466" s="13" t="s">
        <v>19</v>
      </c>
      <c r="N466" s="11">
        <f ca="1">IF(zgłoszenia[[#This Row],[ID]]&gt;0,IF(zgłoszenia[[#This Row],[Data zakończenia sprawy]]=0,TODAY()-D466,zgłoszenia[[#This Row],[Data zakończenia sprawy]]-zgłoszenia[[#This Row],[Data wpływu wniosku]]),"")</f>
        <v>13</v>
      </c>
      <c r="O466" s="65">
        <f>IF($F466=dane!$B$8,6743+3,(IF($F466=dane!$B$9,6743+4,(IF($F466=dane!$B$10,6743+5,6743)))))</f>
        <v>6743</v>
      </c>
    </row>
    <row r="467" spans="1:27" ht="45" x14ac:dyDescent="0.25">
      <c r="A467" s="62">
        <f>IF(zgłoszenia[[#This Row],[ID]]&gt;0,A466+1,"--")</f>
        <v>464</v>
      </c>
      <c r="B467" s="14" t="s">
        <v>40</v>
      </c>
      <c r="C467" s="70">
        <v>8764</v>
      </c>
      <c r="D467" s="12">
        <v>42851</v>
      </c>
      <c r="E467" s="31" t="s">
        <v>114</v>
      </c>
      <c r="F467" s="13" t="s">
        <v>23</v>
      </c>
      <c r="G467" s="13" t="s">
        <v>33</v>
      </c>
      <c r="H467" s="13" t="s">
        <v>147</v>
      </c>
      <c r="I467" s="36" t="s">
        <v>831</v>
      </c>
      <c r="J467" s="13">
        <v>471</v>
      </c>
      <c r="K4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BOŚ.6743.471.2017.ŁD</v>
      </c>
      <c r="L467" s="12">
        <v>42871</v>
      </c>
      <c r="M467" s="13" t="s">
        <v>19</v>
      </c>
      <c r="N467" s="11">
        <f ca="1">IF(zgłoszenia[[#This Row],[ID]]&gt;0,IF(zgłoszenia[[#This Row],[Data zakończenia sprawy]]=0,TODAY()-D467,zgłoszenia[[#This Row],[Data zakończenia sprawy]]-zgłoszenia[[#This Row],[Data wpływu wniosku]]),"")</f>
        <v>20</v>
      </c>
      <c r="O467" s="65">
        <f>IF($F467=dane!$B$8,6743+3,(IF($F467=dane!$B$9,6743+4,(IF($F467=dane!$B$10,6743+5,6743)))))</f>
        <v>6743</v>
      </c>
    </row>
    <row r="468" spans="1:27" ht="45" x14ac:dyDescent="0.25">
      <c r="A468" s="62">
        <f>IF(zgłoszenia[[#This Row],[ID]]&gt;0,A467+1,"--")</f>
        <v>465</v>
      </c>
      <c r="B468" s="14" t="s">
        <v>11</v>
      </c>
      <c r="C468" s="70">
        <v>8708</v>
      </c>
      <c r="D468" s="12">
        <v>42850</v>
      </c>
      <c r="E468" s="31" t="s">
        <v>69</v>
      </c>
      <c r="F468" s="13" t="s">
        <v>17</v>
      </c>
      <c r="G468" s="13" t="s">
        <v>30</v>
      </c>
      <c r="H468" s="13" t="s">
        <v>832</v>
      </c>
      <c r="I468" s="36" t="s">
        <v>833</v>
      </c>
      <c r="J468" s="13">
        <v>388</v>
      </c>
      <c r="K4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BOŚ.6743.388.2017.AA</v>
      </c>
      <c r="L468" s="12">
        <v>42884</v>
      </c>
      <c r="M468" s="13" t="s">
        <v>19</v>
      </c>
      <c r="N468" s="11">
        <f ca="1">IF(zgłoszenia[[#This Row],[ID]]&gt;0,IF(zgłoszenia[[#This Row],[Data zakończenia sprawy]]=0,TODAY()-D468,zgłoszenia[[#This Row],[Data zakończenia sprawy]]-zgłoszenia[[#This Row],[Data wpływu wniosku]]),"")</f>
        <v>34</v>
      </c>
      <c r="O468" s="65">
        <f>IF($F468=dane!$B$8,6743+3,(IF($F468=dane!$B$9,6743+4,(IF($F468=dane!$B$10,6743+5,6743)))))</f>
        <v>6743</v>
      </c>
    </row>
    <row r="469" spans="1:27" ht="45" x14ac:dyDescent="0.25">
      <c r="A469" s="62">
        <f>IF(zgłoszenia[[#This Row],[ID]]&gt;0,A468+1,"--")</f>
        <v>466</v>
      </c>
      <c r="B469" s="14" t="s">
        <v>59</v>
      </c>
      <c r="C469" s="70">
        <v>8815</v>
      </c>
      <c r="D469" s="12">
        <v>42851</v>
      </c>
      <c r="E469" s="31" t="s">
        <v>384</v>
      </c>
      <c r="F469" s="13" t="s">
        <v>58</v>
      </c>
      <c r="G469" s="13" t="s">
        <v>26</v>
      </c>
      <c r="H469" s="13" t="s">
        <v>112</v>
      </c>
      <c r="I469" s="36" t="s">
        <v>834</v>
      </c>
      <c r="J469" s="13">
        <v>46</v>
      </c>
      <c r="K469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BOŚ.6746.46.2017.SR</v>
      </c>
      <c r="L469" s="93">
        <v>42866</v>
      </c>
      <c r="M469" s="77" t="s">
        <v>19</v>
      </c>
      <c r="N469" s="88">
        <f ca="1">IF(zgłoszenia[[#This Row],[ID]]&gt;0,IF(zgłoszenia[[#This Row],[Data zakończenia sprawy]]=0,TODAY()-D469,zgłoszenia[[#This Row],[Data zakończenia sprawy]]-zgłoszenia[[#This Row],[Data wpływu wniosku]]),"")</f>
        <v>15</v>
      </c>
      <c r="O469" s="69">
        <f>IF($F469=dane!$B$8,6743+3,(IF($F469=dane!$B$9,6743+4,(IF($F469=dane!$B$10,6743+5,6743)))))</f>
        <v>6746</v>
      </c>
      <c r="P469" s="74"/>
      <c r="Q469" s="74"/>
      <c r="R469" s="74"/>
      <c r="S469" s="74"/>
      <c r="T469" s="74"/>
      <c r="U469" s="74"/>
      <c r="V469" s="74"/>
    </row>
    <row r="470" spans="1:27" ht="45" x14ac:dyDescent="0.25">
      <c r="A470" s="62">
        <f>IF(zgłoszenia[[#This Row],[ID]]&gt;0,A469+1,"--")</f>
        <v>467</v>
      </c>
      <c r="B470" s="14" t="s">
        <v>37</v>
      </c>
      <c r="C470" s="70">
        <v>8778</v>
      </c>
      <c r="D470" s="12">
        <v>42851</v>
      </c>
      <c r="E470" s="31" t="s">
        <v>180</v>
      </c>
      <c r="F470" s="13" t="s">
        <v>17</v>
      </c>
      <c r="G470" s="13" t="s">
        <v>29</v>
      </c>
      <c r="H470" s="13" t="s">
        <v>87</v>
      </c>
      <c r="I470" s="36" t="s">
        <v>835</v>
      </c>
      <c r="J470" s="13">
        <v>399</v>
      </c>
      <c r="K4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BOŚ.6743.399.2017.AŁ</v>
      </c>
      <c r="L470" s="12">
        <v>42872</v>
      </c>
      <c r="M470" s="13" t="s">
        <v>19</v>
      </c>
      <c r="N470" s="11">
        <f ca="1">IF(zgłoszenia[[#This Row],[ID]]&gt;0,IF(zgłoszenia[[#This Row],[Data zakończenia sprawy]]=0,TODAY()-D470,zgłoszenia[[#This Row],[Data zakończenia sprawy]]-zgłoszenia[[#This Row],[Data wpływu wniosku]]),"")</f>
        <v>21</v>
      </c>
      <c r="O470" s="65">
        <f>IF($F470=dane!$B$8,6743+3,(IF($F470=dane!$B$9,6743+4,(IF($F470=dane!$B$10,6743+5,6743)))))</f>
        <v>6743</v>
      </c>
    </row>
    <row r="471" spans="1:27" ht="45" x14ac:dyDescent="0.25">
      <c r="A471" s="62">
        <f>IF(zgłoszenia[[#This Row],[ID]]&gt;0,A470+1,"--")</f>
        <v>468</v>
      </c>
      <c r="B471" s="14" t="s">
        <v>38</v>
      </c>
      <c r="C471" s="70">
        <v>8901</v>
      </c>
      <c r="D471" s="12">
        <v>42852</v>
      </c>
      <c r="E471" s="31" t="s">
        <v>836</v>
      </c>
      <c r="F471" s="13" t="s">
        <v>17</v>
      </c>
      <c r="G471" s="13" t="s">
        <v>18</v>
      </c>
      <c r="H471" s="13" t="s">
        <v>837</v>
      </c>
      <c r="I471" s="36" t="s">
        <v>838</v>
      </c>
      <c r="J471" s="13">
        <v>402</v>
      </c>
      <c r="K4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BOŚ.6743.402.2017.IN</v>
      </c>
      <c r="L471" s="12">
        <v>42873</v>
      </c>
      <c r="M471" s="13" t="s">
        <v>19</v>
      </c>
      <c r="N471" s="11">
        <f ca="1">IF(zgłoszenia[[#This Row],[ID]]&gt;0,IF(zgłoszenia[[#This Row],[Data zakończenia sprawy]]=0,TODAY()-D471,zgłoszenia[[#This Row],[Data zakończenia sprawy]]-zgłoszenia[[#This Row],[Data wpływu wniosku]]),"")</f>
        <v>21</v>
      </c>
      <c r="O471" s="65">
        <f>IF($F471=dane!$B$8,6743+3,(IF($F471=dane!$B$9,6743+4,(IF($F471=dane!$B$10,6743+5,6743)))))</f>
        <v>6743</v>
      </c>
    </row>
    <row r="472" spans="1:27" ht="45" x14ac:dyDescent="0.25">
      <c r="A472" s="62">
        <f>IF(zgłoszenia[[#This Row],[ID]]&gt;0,A471+1,"--")</f>
        <v>469</v>
      </c>
      <c r="B472" s="14" t="s">
        <v>38</v>
      </c>
      <c r="C472" s="70"/>
      <c r="D472" s="12">
        <v>42852</v>
      </c>
      <c r="E472" s="31" t="s">
        <v>845</v>
      </c>
      <c r="F472" s="13" t="s">
        <v>23</v>
      </c>
      <c r="G472" s="13" t="s">
        <v>18</v>
      </c>
      <c r="H472" s="13" t="s">
        <v>211</v>
      </c>
      <c r="I472" s="36" t="s">
        <v>839</v>
      </c>
      <c r="J472" s="13">
        <v>401</v>
      </c>
      <c r="K4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BOŚ.6743.401.2017.IN</v>
      </c>
      <c r="L472" s="12">
        <v>42873</v>
      </c>
      <c r="M472" s="13" t="s">
        <v>19</v>
      </c>
      <c r="N472" s="11">
        <f ca="1">IF(zgłoszenia[[#This Row],[ID]]&gt;0,IF(zgłoszenia[[#This Row],[Data zakończenia sprawy]]=0,TODAY()-D472,zgłoszenia[[#This Row],[Data zakończenia sprawy]]-zgłoszenia[[#This Row],[Data wpływu wniosku]]),"")</f>
        <v>21</v>
      </c>
      <c r="O472" s="65">
        <f>IF($F472=dane!$B$8,6743+3,(IF($F472=dane!$B$9,6743+4,(IF($F472=dane!$B$10,6743+5,6743)))))</f>
        <v>6743</v>
      </c>
    </row>
    <row r="473" spans="1:27" ht="30" x14ac:dyDescent="0.25">
      <c r="A473" s="62">
        <f>IF(zgłoszenia[[#This Row],[ID]]&gt;0,A472+1,"--")</f>
        <v>470</v>
      </c>
      <c r="B473" s="14" t="s">
        <v>38</v>
      </c>
      <c r="C473" s="70">
        <v>8926</v>
      </c>
      <c r="D473" s="12">
        <v>42852</v>
      </c>
      <c r="E473" s="31" t="s">
        <v>840</v>
      </c>
      <c r="F473" s="13" t="s">
        <v>17</v>
      </c>
      <c r="G473" s="13" t="s">
        <v>18</v>
      </c>
      <c r="H473" s="13" t="s">
        <v>150</v>
      </c>
      <c r="I473" s="36" t="s">
        <v>841</v>
      </c>
      <c r="J473" s="13">
        <v>400</v>
      </c>
      <c r="K4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BOŚ.6743.400.2017.IN</v>
      </c>
      <c r="L473" s="12">
        <v>42859</v>
      </c>
      <c r="M473" s="13" t="s">
        <v>62</v>
      </c>
      <c r="N473" s="11">
        <f ca="1">IF(zgłoszenia[[#This Row],[ID]]&gt;0,IF(zgłoszenia[[#This Row],[Data zakończenia sprawy]]=0,TODAY()-D473,zgłoszenia[[#This Row],[Data zakończenia sprawy]]-zgłoszenia[[#This Row],[Data wpływu wniosku]]),"")</f>
        <v>7</v>
      </c>
      <c r="O473" s="65">
        <f>IF($F473=dane!$B$8,6743+3,(IF($F473=dane!$B$9,6743+4,(IF($F473=dane!$B$10,6743+5,6743)))))</f>
        <v>6743</v>
      </c>
    </row>
    <row r="474" spans="1:27" ht="62.25" x14ac:dyDescent="0.25">
      <c r="A474" s="62">
        <f>IF(zgłoszenia[[#This Row],[ID]]&gt;0,A473+1,"--")</f>
        <v>471</v>
      </c>
      <c r="B474" s="14" t="s">
        <v>60</v>
      </c>
      <c r="C474" s="70">
        <v>8924</v>
      </c>
      <c r="D474" s="12">
        <v>42852</v>
      </c>
      <c r="E474" s="71" t="s">
        <v>944</v>
      </c>
      <c r="F474" s="13" t="s">
        <v>23</v>
      </c>
      <c r="G474" s="13" t="s">
        <v>33</v>
      </c>
      <c r="H474" s="13" t="s">
        <v>155</v>
      </c>
      <c r="I474" s="36" t="s">
        <v>842</v>
      </c>
      <c r="J474" s="13">
        <v>404</v>
      </c>
      <c r="K4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BOŚ.6743.404.2017.EJ</v>
      </c>
      <c r="L474" s="12">
        <v>42873</v>
      </c>
      <c r="M474" s="13" t="s">
        <v>19</v>
      </c>
      <c r="N474" s="11">
        <f ca="1">IF(zgłoszenia[[#This Row],[ID]]&gt;0,IF(zgłoszenia[[#This Row],[Data zakończenia sprawy]]=0,TODAY()-D474,zgłoszenia[[#This Row],[Data zakończenia sprawy]]-zgłoszenia[[#This Row],[Data wpływu wniosku]]),"")</f>
        <v>21</v>
      </c>
      <c r="O474" s="65">
        <f>IF($F474=dane!$B$8,6743+3,(IF($F474=dane!$B$9,6743+4,(IF($F474=dane!$B$10,6743+5,6743)))))</f>
        <v>6743</v>
      </c>
    </row>
    <row r="475" spans="1:27" ht="45" x14ac:dyDescent="0.25">
      <c r="A475" s="62">
        <f>IF(zgłoszenia[[#This Row],[ID]]&gt;0,A474+1,"--")</f>
        <v>472</v>
      </c>
      <c r="B475" s="14" t="s">
        <v>37</v>
      </c>
      <c r="C475" s="70">
        <v>8258</v>
      </c>
      <c r="D475" s="12">
        <v>42844</v>
      </c>
      <c r="E475" s="31" t="s">
        <v>843</v>
      </c>
      <c r="F475" s="13" t="s">
        <v>57</v>
      </c>
      <c r="G475" s="13" t="s">
        <v>29</v>
      </c>
      <c r="H475" s="13" t="s">
        <v>87</v>
      </c>
      <c r="I475" s="36" t="s">
        <v>844</v>
      </c>
      <c r="J475" s="13">
        <v>23</v>
      </c>
      <c r="K4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BOŚ.6748.23.2017.AŁ</v>
      </c>
      <c r="L475" s="12">
        <v>42865</v>
      </c>
      <c r="M475" s="13" t="s">
        <v>19</v>
      </c>
      <c r="N475" s="11">
        <f ca="1">IF(zgłoszenia[[#This Row],[ID]]&gt;0,IF(zgłoszenia[[#This Row],[Data zakończenia sprawy]]=0,TODAY()-D475,zgłoszenia[[#This Row],[Data zakończenia sprawy]]-zgłoszenia[[#This Row],[Data wpływu wniosku]]),"")</f>
        <v>21</v>
      </c>
      <c r="O475" s="65">
        <f>IF($F475=dane!$B$8,6743+3,(IF($F475=dane!$B$9,6743+4,(IF($F475=dane!$B$10,6743+5,6743)))))</f>
        <v>6748</v>
      </c>
    </row>
    <row r="476" spans="1:27" ht="45" x14ac:dyDescent="0.25">
      <c r="A476" s="62">
        <f>IF(zgłoszenia[[#This Row],[ID]]&gt;0,A475+1,"--")</f>
        <v>473</v>
      </c>
      <c r="B476" s="14" t="s">
        <v>38</v>
      </c>
      <c r="C476" s="70">
        <v>8997</v>
      </c>
      <c r="D476" s="12">
        <v>42853</v>
      </c>
      <c r="E476" s="31" t="s">
        <v>114</v>
      </c>
      <c r="F476" s="13" t="s">
        <v>23</v>
      </c>
      <c r="G476" s="13" t="s">
        <v>18</v>
      </c>
      <c r="H476" s="13" t="s">
        <v>18</v>
      </c>
      <c r="I476" s="36" t="s">
        <v>846</v>
      </c>
      <c r="J476" s="13">
        <v>410</v>
      </c>
      <c r="K4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BOŚ.6743.410.2017.IN</v>
      </c>
      <c r="L476" s="12">
        <v>42874</v>
      </c>
      <c r="M476" s="13" t="s">
        <v>19</v>
      </c>
      <c r="N476" s="11">
        <f ca="1">IF(zgłoszenia[[#This Row],[ID]]&gt;0,IF(zgłoszenia[[#This Row],[Data zakończenia sprawy]]=0,TODAY()-D476,zgłoszenia[[#This Row],[Data zakończenia sprawy]]-zgłoszenia[[#This Row],[Data wpływu wniosku]]),"")</f>
        <v>21</v>
      </c>
      <c r="O476" s="65">
        <f>IF($F476=dane!$B$8,6743+3,(IF($F476=dane!$B$9,6743+4,(IF($F476=dane!$B$10,6743+5,6743)))))</f>
        <v>6743</v>
      </c>
    </row>
    <row r="477" spans="1:27" ht="45" x14ac:dyDescent="0.25">
      <c r="A477" s="62">
        <f>IF(zgłoszenia[[#This Row],[ID]]&gt;0,A476+1,"--")</f>
        <v>474</v>
      </c>
      <c r="B477" s="14" t="s">
        <v>38</v>
      </c>
      <c r="C477" s="70">
        <v>9005</v>
      </c>
      <c r="D477" s="12">
        <v>42853</v>
      </c>
      <c r="E477" s="31" t="s">
        <v>114</v>
      </c>
      <c r="F477" s="13" t="s">
        <v>23</v>
      </c>
      <c r="G477" s="13" t="s">
        <v>18</v>
      </c>
      <c r="H477" s="13" t="s">
        <v>211</v>
      </c>
      <c r="I477" s="36" t="s">
        <v>847</v>
      </c>
      <c r="J477" s="13">
        <v>411</v>
      </c>
      <c r="K4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BOŚ.6743.411.2017.IN</v>
      </c>
      <c r="L477" s="12">
        <v>42874</v>
      </c>
      <c r="M477" s="13" t="s">
        <v>19</v>
      </c>
      <c r="N477" s="11">
        <f ca="1">IF(zgłoszenia[[#This Row],[ID]]&gt;0,IF(zgłoszenia[[#This Row],[Data zakończenia sprawy]]=0,TODAY()-D477,zgłoszenia[[#This Row],[Data zakończenia sprawy]]-zgłoszenia[[#This Row],[Data wpływu wniosku]]),"")</f>
        <v>21</v>
      </c>
      <c r="O477" s="65">
        <f>IF($F477=dane!$B$8,6743+3,(IF($F477=dane!$B$9,6743+4,(IF($F477=dane!$B$10,6743+5,6743)))))</f>
        <v>6743</v>
      </c>
    </row>
    <row r="478" spans="1:27" ht="30" x14ac:dyDescent="0.25">
      <c r="A478" s="62">
        <f>IF(zgłoszenia[[#This Row],[ID]]&gt;0,A477+1,"--")</f>
        <v>475</v>
      </c>
      <c r="B478" s="14" t="s">
        <v>38</v>
      </c>
      <c r="C478" s="70">
        <v>9014</v>
      </c>
      <c r="D478" s="12">
        <v>42853</v>
      </c>
      <c r="E478" s="31" t="s">
        <v>848</v>
      </c>
      <c r="F478" s="13" t="s">
        <v>17</v>
      </c>
      <c r="G478" s="13" t="s">
        <v>18</v>
      </c>
      <c r="H478" s="13" t="s">
        <v>18</v>
      </c>
      <c r="I478" s="36" t="s">
        <v>849</v>
      </c>
      <c r="J478" s="13">
        <v>412</v>
      </c>
      <c r="K47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BOŚ.6743.412.2017.IN</v>
      </c>
      <c r="L478" s="12">
        <v>42885</v>
      </c>
      <c r="M478" s="94" t="s">
        <v>1207</v>
      </c>
      <c r="N478" s="11">
        <f ca="1">IF(zgłoszenia[[#This Row],[ID]]&gt;0,IF(zgłoszenia[[#This Row],[Data zakończenia sprawy]]=0,TODAY()-D478,zgłoszenia[[#This Row],[Data zakończenia sprawy]]-zgłoszenia[[#This Row],[Data wpływu wniosku]]),"")</f>
        <v>32</v>
      </c>
      <c r="O478" s="65">
        <f>IF($F478=dane!$B$8,6743+3,(IF($F478=dane!$B$9,6743+4,(IF($F478=dane!$B$10,6743+5,6743)))))</f>
        <v>6743</v>
      </c>
    </row>
    <row r="479" spans="1:27" ht="45" x14ac:dyDescent="0.25">
      <c r="A479" s="62">
        <f>IF(zgłoszenia[[#This Row],[ID]]&gt;0,A478+1,"--")</f>
        <v>476</v>
      </c>
      <c r="B479" s="14" t="s">
        <v>40</v>
      </c>
      <c r="C479" s="70">
        <v>8996</v>
      </c>
      <c r="D479" s="12">
        <v>42853</v>
      </c>
      <c r="E479" s="31" t="s">
        <v>384</v>
      </c>
      <c r="F479" s="13" t="s">
        <v>58</v>
      </c>
      <c r="G479" s="13" t="s">
        <v>21</v>
      </c>
      <c r="H479" s="13" t="s">
        <v>21</v>
      </c>
      <c r="I479" s="36" t="s">
        <v>544</v>
      </c>
      <c r="J479" s="13">
        <v>472</v>
      </c>
      <c r="K479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BOŚ.6746.472.2017.ŁD</v>
      </c>
      <c r="L479" s="93">
        <v>42871</v>
      </c>
      <c r="M479" s="77" t="s">
        <v>19</v>
      </c>
      <c r="N479" s="88">
        <f ca="1">IF(zgłoszenia[[#This Row],[ID]]&gt;0,IF(zgłoszenia[[#This Row],[Data zakończenia sprawy]]=0,TODAY()-D479,zgłoszenia[[#This Row],[Data zakończenia sprawy]]-zgłoszenia[[#This Row],[Data wpływu wniosku]]),"")</f>
        <v>18</v>
      </c>
      <c r="O479" s="69">
        <f>IF($F479=dane!$B$8,6743+3,(IF($F479=dane!$B$9,6743+4,(IF($F479=dane!$B$10,6743+5,6743)))))</f>
        <v>6746</v>
      </c>
      <c r="P479" s="74"/>
      <c r="Q479" s="74"/>
      <c r="R479" s="74"/>
      <c r="S479" s="74"/>
      <c r="T479" s="74"/>
      <c r="U479" s="74"/>
      <c r="V479" s="74"/>
      <c r="W479" s="74"/>
      <c r="X479" s="74"/>
      <c r="Y479" s="74"/>
      <c r="Z479" s="74"/>
      <c r="AA479" s="74"/>
    </row>
    <row r="480" spans="1:27" ht="45" x14ac:dyDescent="0.25">
      <c r="A480" s="62">
        <f>IF(zgłoszenia[[#This Row],[ID]]&gt;0,A479+1,"--")</f>
        <v>477</v>
      </c>
      <c r="B480" s="14" t="s">
        <v>38</v>
      </c>
      <c r="C480" s="70">
        <v>9017</v>
      </c>
      <c r="D480" s="12">
        <v>42853</v>
      </c>
      <c r="E480" s="31" t="s">
        <v>114</v>
      </c>
      <c r="F480" s="13" t="s">
        <v>23</v>
      </c>
      <c r="G480" s="13" t="s">
        <v>18</v>
      </c>
      <c r="H480" s="13" t="s">
        <v>150</v>
      </c>
      <c r="I480" s="36" t="s">
        <v>850</v>
      </c>
      <c r="J480" s="13">
        <v>413</v>
      </c>
      <c r="K480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BOŚ.6743.413.2017.IN</v>
      </c>
      <c r="L480" s="93">
        <v>42874</v>
      </c>
      <c r="M480" s="77" t="s">
        <v>19</v>
      </c>
      <c r="N480" s="88">
        <f ca="1">IF(zgłoszenia[[#This Row],[ID]]&gt;0,IF(zgłoszenia[[#This Row],[Data zakończenia sprawy]]=0,TODAY()-D480,zgłoszenia[[#This Row],[Data zakończenia sprawy]]-zgłoszenia[[#This Row],[Data wpływu wniosku]]),"")</f>
        <v>21</v>
      </c>
      <c r="O480" s="69">
        <f>IF($F480=dane!$B$8,6743+3,(IF($F480=dane!$B$9,6743+4,(IF($F480=dane!$B$10,6743+5,6743)))))</f>
        <v>6743</v>
      </c>
      <c r="P480" s="74"/>
      <c r="Q480" s="74"/>
      <c r="R480" s="74"/>
      <c r="S480" s="74"/>
      <c r="T480" s="74"/>
      <c r="U480" s="74"/>
      <c r="V480" s="74"/>
      <c r="W480" s="74"/>
      <c r="X480" s="74"/>
      <c r="Y480" s="74"/>
      <c r="Z480" s="74"/>
      <c r="AA480" s="74"/>
    </row>
    <row r="481" spans="1:23" ht="45" x14ac:dyDescent="0.25">
      <c r="A481" s="62">
        <f>IF(zgłoszenia[[#This Row],[ID]]&gt;0,A480+1,"--")</f>
        <v>478</v>
      </c>
      <c r="B481" s="14" t="s">
        <v>40</v>
      </c>
      <c r="C481" s="70">
        <v>9059</v>
      </c>
      <c r="D481" s="12">
        <v>42853</v>
      </c>
      <c r="E481" s="31" t="s">
        <v>851</v>
      </c>
      <c r="F481" s="13" t="s">
        <v>23</v>
      </c>
      <c r="G481" s="13" t="s">
        <v>21</v>
      </c>
      <c r="H481" s="13" t="s">
        <v>647</v>
      </c>
      <c r="I481" s="36" t="s">
        <v>852</v>
      </c>
      <c r="J481" s="13">
        <v>473</v>
      </c>
      <c r="K4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BOŚ.6743.473.2017.ŁD</v>
      </c>
      <c r="L481" s="12">
        <v>42871</v>
      </c>
      <c r="M481" s="13" t="s">
        <v>19</v>
      </c>
      <c r="N481" s="11">
        <f ca="1">IF(zgłoszenia[[#This Row],[ID]]&gt;0,IF(zgłoszenia[[#This Row],[Data zakończenia sprawy]]=0,TODAY()-D481,zgłoszenia[[#This Row],[Data zakończenia sprawy]]-zgłoszenia[[#This Row],[Data wpływu wniosku]]),"")</f>
        <v>18</v>
      </c>
      <c r="O481" s="65">
        <f>IF($F481=dane!$B$8,6743+3,(IF($F481=dane!$B$9,6743+4,(IF($F481=dane!$B$10,6743+5,6743)))))</f>
        <v>6743</v>
      </c>
    </row>
    <row r="482" spans="1:23" ht="60" x14ac:dyDescent="0.25">
      <c r="A482" s="62">
        <f>IF(zgłoszenia[[#This Row],[ID]]&gt;0,A481+1,"--")</f>
        <v>479</v>
      </c>
      <c r="B482" s="14" t="s">
        <v>60</v>
      </c>
      <c r="C482" s="70">
        <v>9155</v>
      </c>
      <c r="D482" s="12">
        <v>42857</v>
      </c>
      <c r="E482" s="31" t="s">
        <v>853</v>
      </c>
      <c r="F482" s="13" t="s">
        <v>28</v>
      </c>
      <c r="G482" s="13" t="s">
        <v>33</v>
      </c>
      <c r="H482" s="13" t="s">
        <v>145</v>
      </c>
      <c r="I482" s="36" t="s">
        <v>854</v>
      </c>
      <c r="J482" s="13">
        <v>417</v>
      </c>
      <c r="K4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BOŚ.6743.417.2017.EJ</v>
      </c>
      <c r="L482" s="12">
        <v>42886</v>
      </c>
      <c r="M482" s="13" t="s">
        <v>19</v>
      </c>
      <c r="N482" s="11">
        <f ca="1">IF(zgłoszenia[[#This Row],[ID]]&gt;0,IF(zgłoszenia[[#This Row],[Data zakończenia sprawy]]=0,TODAY()-D482,zgłoszenia[[#This Row],[Data zakończenia sprawy]]-zgłoszenia[[#This Row],[Data wpływu wniosku]]),"")</f>
        <v>29</v>
      </c>
      <c r="O482" s="65">
        <f>IF($F482=dane!$B$8,6743+3,(IF($F482=dane!$B$9,6743+4,(IF($F482=dane!$B$10,6743+5,6743)))))</f>
        <v>6743</v>
      </c>
    </row>
    <row r="483" spans="1:23" ht="45" x14ac:dyDescent="0.25">
      <c r="A483" s="62">
        <f>IF(zgłoszenia[[#This Row],[ID]]&gt;0,A482+1,"--")</f>
        <v>480</v>
      </c>
      <c r="B483" s="14" t="s">
        <v>37</v>
      </c>
      <c r="C483" s="70">
        <v>9223</v>
      </c>
      <c r="D483" s="12">
        <v>42857</v>
      </c>
      <c r="E483" s="31" t="s">
        <v>149</v>
      </c>
      <c r="F483" s="13" t="s">
        <v>58</v>
      </c>
      <c r="G483" s="13" t="s">
        <v>29</v>
      </c>
      <c r="H483" s="13" t="s">
        <v>99</v>
      </c>
      <c r="I483" s="36" t="s">
        <v>143</v>
      </c>
      <c r="J483" s="13">
        <v>43</v>
      </c>
      <c r="K4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BOŚ.6746.43.2017.AŁ</v>
      </c>
      <c r="L483" s="12">
        <v>42865</v>
      </c>
      <c r="M483" s="13" t="s">
        <v>19</v>
      </c>
      <c r="N483" s="88">
        <f ca="1">IF(zgłoszenia[[#This Row],[ID]]&gt;0,IF(zgłoszenia[[#This Row],[Data zakończenia sprawy]]=0,TODAY()-D483,zgłoszenia[[#This Row],[Data zakończenia sprawy]]-zgłoszenia[[#This Row],[Data wpływu wniosku]]),"")</f>
        <v>8</v>
      </c>
      <c r="O483" s="69">
        <f>IF($F483=dane!$B$8,6743+3,(IF($F483=dane!$B$9,6743+4,(IF($F483=dane!$B$10,6743+5,6743)))))</f>
        <v>6746</v>
      </c>
      <c r="P483" s="74"/>
      <c r="Q483" s="74"/>
      <c r="R483" s="74"/>
      <c r="S483" s="74"/>
      <c r="T483" s="74"/>
      <c r="U483" s="74"/>
      <c r="V483" s="74"/>
      <c r="W483" s="74"/>
    </row>
    <row r="484" spans="1:23" ht="60" x14ac:dyDescent="0.25">
      <c r="A484" s="62">
        <f>IF(zgłoszenia[[#This Row],[ID]]&gt;0,A483+1,"--")</f>
        <v>481</v>
      </c>
      <c r="B484" s="14" t="s">
        <v>36</v>
      </c>
      <c r="C484" s="70">
        <v>9293</v>
      </c>
      <c r="D484" s="12">
        <v>42859</v>
      </c>
      <c r="E484" s="31" t="s">
        <v>855</v>
      </c>
      <c r="F484" s="13" t="s">
        <v>28</v>
      </c>
      <c r="G484" s="13" t="s">
        <v>29</v>
      </c>
      <c r="H484" s="13" t="s">
        <v>118</v>
      </c>
      <c r="I484" s="36" t="s">
        <v>856</v>
      </c>
      <c r="J484" s="13">
        <v>422</v>
      </c>
      <c r="K4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BOŚ.6743.422.2017.KŻ</v>
      </c>
      <c r="L484" s="12">
        <v>42879</v>
      </c>
      <c r="M484" s="13" t="s">
        <v>19</v>
      </c>
      <c r="N484" s="88">
        <f ca="1">IF(zgłoszenia[[#This Row],[ID]]&gt;0,IF(zgłoszenia[[#This Row],[Data zakończenia sprawy]]=0,TODAY()-D484,zgłoszenia[[#This Row],[Data zakończenia sprawy]]-zgłoszenia[[#This Row],[Data wpływu wniosku]]),"")</f>
        <v>20</v>
      </c>
      <c r="O484" s="69">
        <f>IF($F484=dane!$B$8,6743+3,(IF($F484=dane!$B$9,6743+4,(IF($F484=dane!$B$10,6743+5,6743)))))</f>
        <v>6743</v>
      </c>
      <c r="P484" s="74"/>
      <c r="Q484" s="74"/>
      <c r="R484" s="74"/>
      <c r="S484" s="74"/>
      <c r="T484" s="74"/>
      <c r="U484" s="74"/>
      <c r="V484" s="74"/>
      <c r="W484" s="74"/>
    </row>
    <row r="485" spans="1:23" ht="45" x14ac:dyDescent="0.25">
      <c r="A485" s="62">
        <f>IF(zgłoszenia[[#This Row],[ID]]&gt;0,A484+1,"--")</f>
        <v>482</v>
      </c>
      <c r="B485" s="14" t="s">
        <v>60</v>
      </c>
      <c r="C485" s="70">
        <v>9295</v>
      </c>
      <c r="D485" s="12">
        <v>42859</v>
      </c>
      <c r="E485" s="31" t="s">
        <v>857</v>
      </c>
      <c r="F485" s="13" t="s">
        <v>23</v>
      </c>
      <c r="G485" s="13" t="s">
        <v>33</v>
      </c>
      <c r="H485" s="13" t="s">
        <v>858</v>
      </c>
      <c r="I485" s="36" t="s">
        <v>859</v>
      </c>
      <c r="J485" s="13">
        <v>420</v>
      </c>
      <c r="K4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BOŚ.6743.420.2017.EJ</v>
      </c>
      <c r="L485" s="12">
        <v>42870</v>
      </c>
      <c r="M485" s="13" t="s">
        <v>19</v>
      </c>
      <c r="N485" s="11">
        <f ca="1">IF(zgłoszenia[[#This Row],[ID]]&gt;0,IF(zgłoszenia[[#This Row],[Data zakończenia sprawy]]=0,TODAY()-D485,zgłoszenia[[#This Row],[Data zakończenia sprawy]]-zgłoszenia[[#This Row],[Data wpływu wniosku]]),"")</f>
        <v>11</v>
      </c>
      <c r="O485" s="65">
        <f>IF($F485=dane!$B$8,6743+3,(IF($F485=dane!$B$9,6743+4,(IF($F485=dane!$B$10,6743+5,6743)))))</f>
        <v>6743</v>
      </c>
    </row>
    <row r="486" spans="1:23" ht="53.25" customHeight="1" x14ac:dyDescent="0.25">
      <c r="A486" s="62">
        <f>IF(zgłoszenia[[#This Row],[ID]]&gt;0,A485+1,"--")</f>
        <v>483</v>
      </c>
      <c r="B486" s="14" t="s">
        <v>60</v>
      </c>
      <c r="C486" s="70">
        <v>9278</v>
      </c>
      <c r="D486" s="12">
        <v>42859</v>
      </c>
      <c r="E486" s="71" t="s">
        <v>891</v>
      </c>
      <c r="F486" s="13" t="s">
        <v>17</v>
      </c>
      <c r="G486" s="13" t="s">
        <v>33</v>
      </c>
      <c r="H486" s="13" t="s">
        <v>147</v>
      </c>
      <c r="I486" s="36" t="s">
        <v>860</v>
      </c>
      <c r="J486" s="13">
        <v>419</v>
      </c>
      <c r="K4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BOŚ.6743.419.2017.EJ</v>
      </c>
      <c r="L486" s="12">
        <v>42866</v>
      </c>
      <c r="M486" s="13" t="s">
        <v>19</v>
      </c>
      <c r="N486" s="11">
        <f ca="1">IF(zgłoszenia[[#This Row],[ID]]&gt;0,IF(zgłoszenia[[#This Row],[Data zakończenia sprawy]]=0,TODAY()-D486,zgłoszenia[[#This Row],[Data zakończenia sprawy]]-zgłoszenia[[#This Row],[Data wpływu wniosku]]),"")</f>
        <v>7</v>
      </c>
      <c r="O486" s="65">
        <f>IF($F486=dane!$B$8,6743+3,(IF($F486=dane!$B$9,6743+4,(IF($F486=dane!$B$10,6743+5,6743)))))</f>
        <v>6743</v>
      </c>
    </row>
    <row r="487" spans="1:23" ht="45" x14ac:dyDescent="0.25">
      <c r="A487" s="62">
        <f>IF(zgłoszenia[[#This Row],[ID]]&gt;0,A486+1,"--")</f>
        <v>484</v>
      </c>
      <c r="B487" s="14" t="s">
        <v>39</v>
      </c>
      <c r="C487" s="70">
        <v>9394</v>
      </c>
      <c r="D487" s="12">
        <v>42860</v>
      </c>
      <c r="E487" s="31" t="s">
        <v>861</v>
      </c>
      <c r="F487" s="13" t="s">
        <v>57</v>
      </c>
      <c r="G487" s="13" t="s">
        <v>32</v>
      </c>
      <c r="H487" s="13" t="s">
        <v>417</v>
      </c>
      <c r="I487" s="36" t="s">
        <v>862</v>
      </c>
      <c r="J487" s="13">
        <v>25</v>
      </c>
      <c r="K4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BOŚ.6748.25.2017.MS</v>
      </c>
      <c r="L487" s="12">
        <v>42880</v>
      </c>
      <c r="M487" s="77" t="s">
        <v>19</v>
      </c>
      <c r="N487" s="88">
        <f ca="1">IF(zgłoszenia[[#This Row],[ID]]&gt;0,IF(zgłoszenia[[#This Row],[Data zakończenia sprawy]]=0,TODAY()-D487,zgłoszenia[[#This Row],[Data zakończenia sprawy]]-zgłoszenia[[#This Row],[Data wpływu wniosku]]),"")</f>
        <v>20</v>
      </c>
      <c r="O487" s="69">
        <f>IF($F487=dane!$B$8,6743+3,(IF($F487=dane!$B$9,6743+4,(IF($F487=dane!$B$10,6743+5,6743)))))</f>
        <v>6748</v>
      </c>
      <c r="P487" s="74"/>
      <c r="Q487" s="74"/>
      <c r="R487" s="74"/>
      <c r="S487" s="74"/>
      <c r="T487" s="74"/>
      <c r="U487" s="74"/>
    </row>
    <row r="488" spans="1:23" ht="30" x14ac:dyDescent="0.25">
      <c r="A488" s="62">
        <f>IF(zgłoszenia[[#This Row],[ID]]&gt;0,A487+1,"--")</f>
        <v>485</v>
      </c>
      <c r="B488" s="14" t="s">
        <v>863</v>
      </c>
      <c r="C488" s="70">
        <v>9300</v>
      </c>
      <c r="D488" s="12">
        <v>42859</v>
      </c>
      <c r="E488" s="31" t="s">
        <v>436</v>
      </c>
      <c r="F488" s="13" t="s">
        <v>17</v>
      </c>
      <c r="G488" s="13" t="s">
        <v>26</v>
      </c>
      <c r="H488" s="13" t="s">
        <v>454</v>
      </c>
      <c r="I488" s="36" t="s">
        <v>864</v>
      </c>
      <c r="J488" s="13">
        <v>443</v>
      </c>
      <c r="K4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BOŚ.6743.443.2017.ST</v>
      </c>
      <c r="L488" s="12">
        <v>42878</v>
      </c>
      <c r="M488" s="13" t="s">
        <v>31</v>
      </c>
      <c r="N488" s="11">
        <f ca="1">IF(zgłoszenia[[#This Row],[ID]]&gt;0,IF(zgłoszenia[[#This Row],[Data zakończenia sprawy]]=0,TODAY()-D488,zgłoszenia[[#This Row],[Data zakończenia sprawy]]-zgłoszenia[[#This Row],[Data wpływu wniosku]]),"")</f>
        <v>19</v>
      </c>
      <c r="O488" s="65">
        <f>IF($F488=dane!$B$8,6743+3,(IF($F488=dane!$B$9,6743+4,(IF($F488=dane!$B$10,6743+5,6743)))))</f>
        <v>6743</v>
      </c>
    </row>
    <row r="489" spans="1:23" ht="45" x14ac:dyDescent="0.25">
      <c r="A489" s="62">
        <f>IF(zgłoszenia[[#This Row],[ID]]&gt;0,A488+1,"--")</f>
        <v>486</v>
      </c>
      <c r="B489" s="14" t="s">
        <v>11</v>
      </c>
      <c r="C489" s="70">
        <v>9307</v>
      </c>
      <c r="D489" s="12">
        <v>42859</v>
      </c>
      <c r="E489" s="31" t="s">
        <v>865</v>
      </c>
      <c r="F489" s="13" t="s">
        <v>17</v>
      </c>
      <c r="G489" s="13" t="s">
        <v>24</v>
      </c>
      <c r="H489" s="13" t="s">
        <v>409</v>
      </c>
      <c r="I489" s="36" t="s">
        <v>866</v>
      </c>
      <c r="J489" s="13">
        <v>421</v>
      </c>
      <c r="K4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BOŚ.6743.421.2017.AA</v>
      </c>
      <c r="L489" s="12">
        <v>42879</v>
      </c>
      <c r="M489" s="13" t="s">
        <v>19</v>
      </c>
      <c r="N489" s="11">
        <f ca="1">IF(zgłoszenia[[#This Row],[ID]]&gt;0,IF(zgłoszenia[[#This Row],[Data zakończenia sprawy]]=0,TODAY()-D489,zgłoszenia[[#This Row],[Data zakończenia sprawy]]-zgłoszenia[[#This Row],[Data wpływu wniosku]]),"")</f>
        <v>20</v>
      </c>
      <c r="O489" s="65">
        <f>IF($F489=dane!$B$8,6743+3,(IF($F489=dane!$B$9,6743+4,(IF($F489=dane!$B$10,6743+5,6743)))))</f>
        <v>6743</v>
      </c>
    </row>
    <row r="490" spans="1:23" ht="45" x14ac:dyDescent="0.25">
      <c r="A490" s="62">
        <f>IF(zgłoszenia[[#This Row],[ID]]&gt;0,A489+1,"--")</f>
        <v>487</v>
      </c>
      <c r="B490" s="14" t="s">
        <v>36</v>
      </c>
      <c r="C490" s="70">
        <v>9441</v>
      </c>
      <c r="D490" s="12">
        <v>42860</v>
      </c>
      <c r="E490" s="31" t="s">
        <v>280</v>
      </c>
      <c r="F490" s="13" t="s">
        <v>20</v>
      </c>
      <c r="G490" s="13" t="s">
        <v>29</v>
      </c>
      <c r="H490" s="13" t="s">
        <v>29</v>
      </c>
      <c r="I490" s="36" t="s">
        <v>867</v>
      </c>
      <c r="J490" s="13">
        <v>433</v>
      </c>
      <c r="K4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BOŚ.6743.433.2017.KŻ</v>
      </c>
      <c r="L490" s="12">
        <v>42879</v>
      </c>
      <c r="M490" s="13" t="s">
        <v>19</v>
      </c>
      <c r="N490" s="11">
        <f ca="1">IF(zgłoszenia[[#This Row],[ID]]&gt;0,IF(zgłoszenia[[#This Row],[Data zakończenia sprawy]]=0,TODAY()-D490,zgłoszenia[[#This Row],[Data zakończenia sprawy]]-zgłoszenia[[#This Row],[Data wpływu wniosku]]),"")</f>
        <v>19</v>
      </c>
      <c r="O490" s="65">
        <f>IF($F490=dane!$B$8,6743+3,(IF($F490=dane!$B$9,6743+4,(IF($F490=dane!$B$10,6743+5,6743)))))</f>
        <v>6743</v>
      </c>
    </row>
    <row r="491" spans="1:23" ht="45" x14ac:dyDescent="0.25">
      <c r="A491" s="62">
        <f>IF(zgłoszenia[[#This Row],[ID]]&gt;0,A490+1,"--")</f>
        <v>488</v>
      </c>
      <c r="B491" s="14" t="s">
        <v>59</v>
      </c>
      <c r="C491" s="70">
        <v>9440</v>
      </c>
      <c r="D491" s="12">
        <v>42863</v>
      </c>
      <c r="E491" s="31" t="s">
        <v>280</v>
      </c>
      <c r="F491" s="13" t="s">
        <v>20</v>
      </c>
      <c r="G491" s="13" t="s">
        <v>29</v>
      </c>
      <c r="H491" s="13" t="s">
        <v>29</v>
      </c>
      <c r="I491" s="36" t="s">
        <v>868</v>
      </c>
      <c r="J491" s="13">
        <v>447</v>
      </c>
      <c r="K4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BOŚ.6743.447.2017.SR</v>
      </c>
      <c r="L491" s="12">
        <v>42871</v>
      </c>
      <c r="M491" s="13" t="s">
        <v>19</v>
      </c>
      <c r="N491" s="11">
        <f ca="1">IF(zgłoszenia[[#This Row],[ID]]&gt;0,IF(zgłoszenia[[#This Row],[Data zakończenia sprawy]]=0,TODAY()-D491,zgłoszenia[[#This Row],[Data zakończenia sprawy]]-zgłoszenia[[#This Row],[Data wpływu wniosku]]),"")</f>
        <v>8</v>
      </c>
      <c r="O491" s="65">
        <f>IF($F491=dane!$B$8,6743+3,(IF($F491=dane!$B$9,6743+4,(IF($F491=dane!$B$10,6743+5,6743)))))</f>
        <v>6743</v>
      </c>
    </row>
    <row r="492" spans="1:23" ht="45" x14ac:dyDescent="0.25">
      <c r="A492" s="62">
        <f>IF(zgłoszenia[[#This Row],[ID]]&gt;0,A491+1,"--")</f>
        <v>489</v>
      </c>
      <c r="B492" s="14" t="s">
        <v>59</v>
      </c>
      <c r="C492" s="70">
        <v>9439</v>
      </c>
      <c r="D492" s="12">
        <v>42860</v>
      </c>
      <c r="E492" s="31" t="s">
        <v>280</v>
      </c>
      <c r="F492" s="13" t="s">
        <v>20</v>
      </c>
      <c r="G492" s="13" t="s">
        <v>29</v>
      </c>
      <c r="H492" s="13" t="s">
        <v>29</v>
      </c>
      <c r="I492" s="36" t="s">
        <v>868</v>
      </c>
      <c r="J492" s="13">
        <v>446</v>
      </c>
      <c r="K4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BOŚ.6743.446.2017.SR</v>
      </c>
      <c r="L492" s="12">
        <v>42878</v>
      </c>
      <c r="M492" s="13" t="s">
        <v>19</v>
      </c>
      <c r="N492" s="11">
        <f ca="1">IF(zgłoszenia[[#This Row],[ID]]&gt;0,IF(zgłoszenia[[#This Row],[Data zakończenia sprawy]]=0,TODAY()-D492,zgłoszenia[[#This Row],[Data zakończenia sprawy]]-zgłoszenia[[#This Row],[Data wpływu wniosku]]),"")</f>
        <v>18</v>
      </c>
      <c r="O492" s="65">
        <f>IF($F492=dane!$B$8,6743+3,(IF($F492=dane!$B$9,6743+4,(IF($F492=dane!$B$10,6743+5,6743)))))</f>
        <v>6743</v>
      </c>
    </row>
    <row r="493" spans="1:23" s="3" customFormat="1" ht="45" x14ac:dyDescent="0.25">
      <c r="A493" s="62">
        <f>IF(zgłoszenia[[#This Row],[ID]]&gt;0,A492+1,"--")</f>
        <v>490</v>
      </c>
      <c r="B493" s="14" t="s">
        <v>59</v>
      </c>
      <c r="C493" s="70">
        <v>9443</v>
      </c>
      <c r="D493" s="12">
        <v>42860</v>
      </c>
      <c r="E493" s="31" t="s">
        <v>869</v>
      </c>
      <c r="F493" s="13" t="s">
        <v>23</v>
      </c>
      <c r="G493" s="13" t="s">
        <v>29</v>
      </c>
      <c r="H493" s="13" t="s">
        <v>29</v>
      </c>
      <c r="I493" s="36" t="s">
        <v>870</v>
      </c>
      <c r="J493" s="13">
        <v>445</v>
      </c>
      <c r="K4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BOŚ.6743.445.2017.SR</v>
      </c>
      <c r="L493" s="12">
        <v>42871</v>
      </c>
      <c r="M493" s="13" t="s">
        <v>19</v>
      </c>
      <c r="N493" s="11">
        <f ca="1">IF(zgłoszenia[[#This Row],[ID]]&gt;0,IF(zgłoszenia[[#This Row],[Data zakończenia sprawy]]=0,TODAY()-D493,zgłoszenia[[#This Row],[Data zakończenia sprawy]]-zgłoszenia[[#This Row],[Data wpływu wniosku]]),"")</f>
        <v>11</v>
      </c>
      <c r="O493" s="65">
        <f>IF($F493=dane!$B$8,6743+3,(IF($F493=dane!$B$9,6743+4,(IF($F493=dane!$B$10,6743+5,6743)))))</f>
        <v>6743</v>
      </c>
    </row>
    <row r="494" spans="1:23" ht="45" x14ac:dyDescent="0.25">
      <c r="A494" s="62">
        <f>IF(zgłoszenia[[#This Row],[ID]]&gt;0,A493+1,"--")</f>
        <v>491</v>
      </c>
      <c r="B494" s="14" t="s">
        <v>60</v>
      </c>
      <c r="C494" s="70">
        <v>9442</v>
      </c>
      <c r="D494" s="12">
        <v>42860</v>
      </c>
      <c r="E494" s="31" t="s">
        <v>871</v>
      </c>
      <c r="F494" s="13" t="s">
        <v>17</v>
      </c>
      <c r="G494" s="13" t="s">
        <v>33</v>
      </c>
      <c r="H494" s="13" t="s">
        <v>145</v>
      </c>
      <c r="I494" s="36" t="s">
        <v>872</v>
      </c>
      <c r="J494" s="13">
        <v>427</v>
      </c>
      <c r="K4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BOŚ.6743.427.2017.EJ</v>
      </c>
      <c r="L494" s="12">
        <v>42879</v>
      </c>
      <c r="M494" s="13" t="s">
        <v>19</v>
      </c>
      <c r="N494" s="11">
        <f ca="1">IF(zgłoszenia[[#This Row],[ID]]&gt;0,IF(zgłoszenia[[#This Row],[Data zakończenia sprawy]]=0,TODAY()-D494,zgłoszenia[[#This Row],[Data zakończenia sprawy]]-zgłoszenia[[#This Row],[Data wpływu wniosku]]),"")</f>
        <v>19</v>
      </c>
      <c r="O494" s="65">
        <f>IF($F494=dane!$B$8,6743+3,(IF($F494=dane!$B$9,6743+4,(IF($F494=dane!$B$10,6743+5,6743)))))</f>
        <v>6743</v>
      </c>
    </row>
    <row r="495" spans="1:23" ht="45" x14ac:dyDescent="0.25">
      <c r="A495" s="62">
        <f>IF(zgłoszenia[[#This Row],[ID]]&gt;0,A494+1,"--")</f>
        <v>492</v>
      </c>
      <c r="B495" s="14" t="s">
        <v>60</v>
      </c>
      <c r="C495" s="70">
        <v>9438</v>
      </c>
      <c r="D495" s="12">
        <v>42860</v>
      </c>
      <c r="E495" s="31" t="s">
        <v>873</v>
      </c>
      <c r="F495" s="13" t="s">
        <v>23</v>
      </c>
      <c r="G495" s="13" t="s">
        <v>33</v>
      </c>
      <c r="H495" s="13" t="s">
        <v>874</v>
      </c>
      <c r="I495" s="36" t="s">
        <v>875</v>
      </c>
      <c r="J495" s="13">
        <v>426</v>
      </c>
      <c r="K4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BOŚ.6743.426.2017.EJ</v>
      </c>
      <c r="L495" s="12">
        <v>42879</v>
      </c>
      <c r="M495" s="13" t="s">
        <v>19</v>
      </c>
      <c r="N495" s="11">
        <f ca="1">IF(zgłoszenia[[#This Row],[ID]]&gt;0,IF(zgłoszenia[[#This Row],[Data zakończenia sprawy]]=0,TODAY()-D495,zgłoszenia[[#This Row],[Data zakończenia sprawy]]-zgłoszenia[[#This Row],[Data wpływu wniosku]]),"")</f>
        <v>19</v>
      </c>
      <c r="O495" s="65">
        <f>IF($F495=dane!$B$8,6743+3,(IF($F495=dane!$B$9,6743+4,(IF($F495=dane!$B$10,6743+5,6743)))))</f>
        <v>6743</v>
      </c>
    </row>
    <row r="496" spans="1:23" ht="45" x14ac:dyDescent="0.25">
      <c r="A496" s="62">
        <f>IF(zgłoszenia[[#This Row],[ID]]&gt;0,A495+1,"--")</f>
        <v>493</v>
      </c>
      <c r="B496" s="14" t="s">
        <v>60</v>
      </c>
      <c r="C496" s="70">
        <v>9437</v>
      </c>
      <c r="D496" s="12">
        <v>42860</v>
      </c>
      <c r="E496" s="31" t="s">
        <v>876</v>
      </c>
      <c r="F496" s="13" t="s">
        <v>17</v>
      </c>
      <c r="G496" s="13" t="s">
        <v>33</v>
      </c>
      <c r="H496" s="13" t="s">
        <v>874</v>
      </c>
      <c r="I496" s="36" t="s">
        <v>877</v>
      </c>
      <c r="J496" s="13">
        <v>424</v>
      </c>
      <c r="K4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BOŚ.6743.424.2017.EJ</v>
      </c>
      <c r="L496" s="12">
        <v>42879</v>
      </c>
      <c r="M496" s="13" t="s">
        <v>19</v>
      </c>
      <c r="N496" s="11">
        <f ca="1">IF(zgłoszenia[[#This Row],[ID]]&gt;0,IF(zgłoszenia[[#This Row],[Data zakończenia sprawy]]=0,TODAY()-D496,zgłoszenia[[#This Row],[Data zakończenia sprawy]]-zgłoszenia[[#This Row],[Data wpływu wniosku]]),"")</f>
        <v>19</v>
      </c>
      <c r="O496" s="65">
        <f>IF($F496=dane!$B$8,6743+3,(IF($F496=dane!$B$9,6743+4,(IF($F496=dane!$B$10,6743+5,6743)))))</f>
        <v>6743</v>
      </c>
    </row>
    <row r="497" spans="1:15" ht="30" x14ac:dyDescent="0.25">
      <c r="A497" s="62">
        <f>IF(zgłoszenia[[#This Row],[ID]]&gt;0,A496+1,"--")</f>
        <v>494</v>
      </c>
      <c r="B497" s="14" t="s">
        <v>60</v>
      </c>
      <c r="C497" s="70">
        <v>9550</v>
      </c>
      <c r="D497" s="12">
        <v>42863</v>
      </c>
      <c r="E497" s="31" t="s">
        <v>149</v>
      </c>
      <c r="F497" s="13" t="s">
        <v>58</v>
      </c>
      <c r="G497" s="13" t="s">
        <v>33</v>
      </c>
      <c r="H497" s="13" t="s">
        <v>147</v>
      </c>
      <c r="I497" s="36" t="s">
        <v>878</v>
      </c>
      <c r="J497" s="13">
        <v>44</v>
      </c>
      <c r="K4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BOŚ.6746.44.2017.EJ</v>
      </c>
      <c r="L497" s="12">
        <v>42881</v>
      </c>
      <c r="M497" s="13" t="s">
        <v>31</v>
      </c>
      <c r="N497" s="11">
        <f ca="1">IF(zgłoszenia[[#This Row],[ID]]&gt;0,IF(zgłoszenia[[#This Row],[Data zakończenia sprawy]]=0,TODAY()-D497,zgłoszenia[[#This Row],[Data zakończenia sprawy]]-zgłoszenia[[#This Row],[Data wpływu wniosku]]),"")</f>
        <v>18</v>
      </c>
      <c r="O497" s="65">
        <f>IF($F497=dane!$B$8,6743+3,(IF($F497=dane!$B$9,6743+4,(IF($F497=dane!$B$10,6743+5,6743)))))</f>
        <v>6746</v>
      </c>
    </row>
    <row r="498" spans="1:15" ht="45" x14ac:dyDescent="0.25">
      <c r="A498" s="62">
        <f>IF(zgłoszenia[[#This Row],[ID]]&gt;0,A497+1,"--")</f>
        <v>495</v>
      </c>
      <c r="B498" s="14" t="s">
        <v>59</v>
      </c>
      <c r="C498" s="70">
        <v>9590</v>
      </c>
      <c r="D498" s="12">
        <v>42863</v>
      </c>
      <c r="E498" s="31" t="s">
        <v>880</v>
      </c>
      <c r="F498" s="13" t="s">
        <v>23</v>
      </c>
      <c r="G498" s="13" t="s">
        <v>26</v>
      </c>
      <c r="H498" s="13" t="s">
        <v>112</v>
      </c>
      <c r="I498" s="36" t="s">
        <v>881</v>
      </c>
      <c r="J498" s="13">
        <v>448</v>
      </c>
      <c r="K49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BOŚ.6743.448.2017.SR</v>
      </c>
      <c r="L498" s="12">
        <v>42886</v>
      </c>
      <c r="M498" s="13" t="s">
        <v>19</v>
      </c>
      <c r="N498" s="11">
        <f ca="1">IF(zgłoszenia[[#This Row],[ID]]&gt;0,IF(zgłoszenia[[#This Row],[Data zakończenia sprawy]]=0,TODAY()-D498,zgłoszenia[[#This Row],[Data zakończenia sprawy]]-zgłoszenia[[#This Row],[Data wpływu wniosku]]),"")</f>
        <v>23</v>
      </c>
      <c r="O498" s="65">
        <f>IF($F498=dane!$B$8,6743+3,(IF($F498=dane!$B$9,6743+4,(IF($F498=dane!$B$10,6743+5,6743)))))</f>
        <v>6743</v>
      </c>
    </row>
    <row r="499" spans="1:15" ht="45" x14ac:dyDescent="0.25">
      <c r="A499" s="62">
        <f>IF(zgłoszenia[[#This Row],[ID]]&gt;0,A498+1,"--")</f>
        <v>496</v>
      </c>
      <c r="B499" s="14" t="s">
        <v>37</v>
      </c>
      <c r="C499" s="70">
        <v>6645</v>
      </c>
      <c r="D499" s="12">
        <v>42864</v>
      </c>
      <c r="E499" s="31" t="s">
        <v>882</v>
      </c>
      <c r="F499" s="13" t="s">
        <v>23</v>
      </c>
      <c r="G499" s="13" t="s">
        <v>29</v>
      </c>
      <c r="H499" s="13" t="s">
        <v>118</v>
      </c>
      <c r="I499" s="36" t="s">
        <v>340</v>
      </c>
      <c r="J499" s="13">
        <v>428</v>
      </c>
      <c r="K4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BOŚ.6743.428.2017.AŁ</v>
      </c>
      <c r="L499" s="12">
        <v>42880</v>
      </c>
      <c r="M499" s="13" t="s">
        <v>19</v>
      </c>
      <c r="N499" s="11">
        <f ca="1">IF(zgłoszenia[[#This Row],[ID]]&gt;0,IF(zgłoszenia[[#This Row],[Data zakończenia sprawy]]=0,TODAY()-D499,zgłoszenia[[#This Row],[Data zakończenia sprawy]]-zgłoszenia[[#This Row],[Data wpływu wniosku]]),"")</f>
        <v>16</v>
      </c>
      <c r="O499" s="65">
        <f>IF($F499=dane!$B$8,6743+3,(IF($F499=dane!$B$9,6743+4,(IF($F499=dane!$B$10,6743+5,6743)))))</f>
        <v>6743</v>
      </c>
    </row>
    <row r="500" spans="1:15" ht="60" x14ac:dyDescent="0.25">
      <c r="A500" s="62">
        <f>IF(zgłoszenia[[#This Row],[ID]]&gt;0,A499+1,"--")</f>
        <v>497</v>
      </c>
      <c r="B500" s="14" t="s">
        <v>36</v>
      </c>
      <c r="C500" s="70">
        <v>9717</v>
      </c>
      <c r="D500" s="12">
        <v>42865</v>
      </c>
      <c r="E500" s="31" t="s">
        <v>883</v>
      </c>
      <c r="F500" s="13" t="s">
        <v>17</v>
      </c>
      <c r="G500" s="13" t="s">
        <v>29</v>
      </c>
      <c r="H500" s="13" t="s">
        <v>87</v>
      </c>
      <c r="I500" s="36" t="s">
        <v>884</v>
      </c>
      <c r="J500" s="13">
        <v>435</v>
      </c>
      <c r="K5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BOŚ.6743.435.2017.KŻ</v>
      </c>
      <c r="L500" s="12">
        <v>42885</v>
      </c>
      <c r="M500" s="13" t="s">
        <v>19</v>
      </c>
      <c r="N500" s="11">
        <f ca="1">IF(zgłoszenia[[#This Row],[ID]]&gt;0,IF(zgłoszenia[[#This Row],[Data zakończenia sprawy]]=0,TODAY()-D500,zgłoszenia[[#This Row],[Data zakończenia sprawy]]-zgłoszenia[[#This Row],[Data wpływu wniosku]]),"")</f>
        <v>20</v>
      </c>
      <c r="O500" s="65">
        <f>IF($F500=dane!$B$8,6743+3,(IF($F500=dane!$B$9,6743+4,(IF($F500=dane!$B$10,6743+5,6743)))))</f>
        <v>6743</v>
      </c>
    </row>
    <row r="501" spans="1:15" ht="45" x14ac:dyDescent="0.25">
      <c r="A501" s="62">
        <f>IF(zgłoszenia[[#This Row],[ID]]&gt;0,A500+1,"--")</f>
        <v>498</v>
      </c>
      <c r="B501" s="14" t="s">
        <v>36</v>
      </c>
      <c r="C501" s="70">
        <v>9716</v>
      </c>
      <c r="D501" s="12">
        <v>42865</v>
      </c>
      <c r="E501" s="31" t="s">
        <v>885</v>
      </c>
      <c r="F501" s="13" t="s">
        <v>17</v>
      </c>
      <c r="G501" s="13" t="s">
        <v>29</v>
      </c>
      <c r="H501" s="13" t="s">
        <v>87</v>
      </c>
      <c r="I501" s="36" t="s">
        <v>886</v>
      </c>
      <c r="J501" s="13">
        <v>436</v>
      </c>
      <c r="K5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BOŚ.6743.436.2017.KŻ</v>
      </c>
      <c r="L501" s="12">
        <v>42905</v>
      </c>
      <c r="M501" s="13" t="s">
        <v>19</v>
      </c>
      <c r="N501" s="11">
        <f ca="1">IF(zgłoszenia[[#This Row],[ID]]&gt;0,IF(zgłoszenia[[#This Row],[Data zakończenia sprawy]]=0,TODAY()-D501,zgłoszenia[[#This Row],[Data zakończenia sprawy]]-zgłoszenia[[#This Row],[Data wpływu wniosku]]),"")</f>
        <v>40</v>
      </c>
      <c r="O501" s="65">
        <f>IF($F501=dane!$B$8,6743+3,(IF($F501=dane!$B$9,6743+4,(IF($F501=dane!$B$10,6743+5,6743)))))</f>
        <v>6743</v>
      </c>
    </row>
    <row r="502" spans="1:15" ht="30" x14ac:dyDescent="0.25">
      <c r="A502" s="62">
        <f>IF(zgłoszenia[[#This Row],[ID]]&gt;0,A501+1,"--")</f>
        <v>499</v>
      </c>
      <c r="B502" s="14" t="s">
        <v>36</v>
      </c>
      <c r="C502" s="70">
        <v>9810</v>
      </c>
      <c r="D502" s="12">
        <v>42865</v>
      </c>
      <c r="E502" s="31" t="s">
        <v>887</v>
      </c>
      <c r="F502" s="13" t="s">
        <v>28</v>
      </c>
      <c r="G502" s="13" t="s">
        <v>29</v>
      </c>
      <c r="H502" s="13" t="s">
        <v>29</v>
      </c>
      <c r="I502" s="36" t="s">
        <v>888</v>
      </c>
      <c r="J502" s="13">
        <v>437</v>
      </c>
      <c r="K5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BOŚ.6743.437.2017.KŻ</v>
      </c>
      <c r="L502" s="12">
        <v>42891</v>
      </c>
      <c r="M502" s="13" t="s">
        <v>31</v>
      </c>
      <c r="N502" s="11">
        <f ca="1">IF(zgłoszenia[[#This Row],[ID]]&gt;0,IF(zgłoszenia[[#This Row],[Data zakończenia sprawy]]=0,TODAY()-D502,zgłoszenia[[#This Row],[Data zakończenia sprawy]]-zgłoszenia[[#This Row],[Data wpływu wniosku]]),"")</f>
        <v>26</v>
      </c>
      <c r="O502" s="65">
        <f>IF($F502=dane!$B$8,6743+3,(IF($F502=dane!$B$9,6743+4,(IF($F502=dane!$B$10,6743+5,6743)))))</f>
        <v>6743</v>
      </c>
    </row>
    <row r="503" spans="1:15" ht="45" x14ac:dyDescent="0.25">
      <c r="A503" s="62">
        <f>IF(zgłoszenia[[#This Row],[ID]]&gt;0,A502+1,"--")</f>
        <v>500</v>
      </c>
      <c r="B503" s="14" t="s">
        <v>38</v>
      </c>
      <c r="C503" s="70">
        <v>9757</v>
      </c>
      <c r="D503" s="12">
        <v>42865</v>
      </c>
      <c r="E503" s="31" t="s">
        <v>889</v>
      </c>
      <c r="F503" s="13" t="s">
        <v>58</v>
      </c>
      <c r="G503" s="13" t="s">
        <v>18</v>
      </c>
      <c r="H503" s="13" t="s">
        <v>104</v>
      </c>
      <c r="I503" s="36" t="s">
        <v>890</v>
      </c>
      <c r="J503" s="13">
        <v>47</v>
      </c>
      <c r="K5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BOŚ.6746.47.2017.IN</v>
      </c>
      <c r="L503" s="12">
        <v>42885</v>
      </c>
      <c r="M503" s="13" t="s">
        <v>19</v>
      </c>
      <c r="N503" s="11">
        <f ca="1">IF(zgłoszenia[[#This Row],[ID]]&gt;0,IF(zgłoszenia[[#This Row],[Data zakończenia sprawy]]=0,TODAY()-D503,zgłoszenia[[#This Row],[Data zakończenia sprawy]]-zgłoszenia[[#This Row],[Data wpływu wniosku]]),"")</f>
        <v>20</v>
      </c>
      <c r="O503" s="65">
        <f>IF($F503=dane!$B$8,6743+3,(IF($F503=dane!$B$9,6743+4,(IF($F503=dane!$B$10,6743+5,6743)))))</f>
        <v>6746</v>
      </c>
    </row>
    <row r="504" spans="1:15" ht="30" x14ac:dyDescent="0.25">
      <c r="A504" s="62">
        <f>IF(zgłoszenia[[#This Row],[ID]]&gt;0,A503+1,"--")</f>
        <v>501</v>
      </c>
      <c r="B504" s="14" t="s">
        <v>36</v>
      </c>
      <c r="C504" s="70">
        <v>9750</v>
      </c>
      <c r="D504" s="12">
        <v>42865</v>
      </c>
      <c r="E504" s="31" t="s">
        <v>892</v>
      </c>
      <c r="F504" s="13" t="s">
        <v>20</v>
      </c>
      <c r="G504" s="13" t="s">
        <v>29</v>
      </c>
      <c r="H504" s="13" t="s">
        <v>281</v>
      </c>
      <c r="I504" s="36" t="s">
        <v>453</v>
      </c>
      <c r="J504" s="13">
        <v>434</v>
      </c>
      <c r="K5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BOŚ.6743.434.2017.KŻ</v>
      </c>
      <c r="L504" s="12">
        <v>42879</v>
      </c>
      <c r="M504" s="13" t="s">
        <v>22</v>
      </c>
      <c r="N504" s="11">
        <f ca="1">IF(zgłoszenia[[#This Row],[ID]]&gt;0,IF(zgłoszenia[[#This Row],[Data zakończenia sprawy]]=0,TODAY()-D504,zgłoszenia[[#This Row],[Data zakończenia sprawy]]-zgłoszenia[[#This Row],[Data wpływu wniosku]]),"")</f>
        <v>14</v>
      </c>
      <c r="O504" s="65">
        <f>IF($F504=dane!$B$8,6743+3,(IF($F504=dane!$B$9,6743+4,(IF($F504=dane!$B$10,6743+5,6743)))))</f>
        <v>6743</v>
      </c>
    </row>
    <row r="505" spans="1:15" ht="45" x14ac:dyDescent="0.25">
      <c r="A505" s="62">
        <f>IF(zgłoszenia[[#This Row],[ID]]&gt;0,A504+1,"--")</f>
        <v>502</v>
      </c>
      <c r="B505" s="14" t="s">
        <v>36</v>
      </c>
      <c r="C505" s="70">
        <v>9780</v>
      </c>
      <c r="D505" s="12">
        <v>42865</v>
      </c>
      <c r="E505" s="31" t="s">
        <v>893</v>
      </c>
      <c r="F505" s="13" t="s">
        <v>57</v>
      </c>
      <c r="G505" s="13" t="s">
        <v>29</v>
      </c>
      <c r="H505" s="13" t="s">
        <v>281</v>
      </c>
      <c r="I505" s="36" t="s">
        <v>894</v>
      </c>
      <c r="J505" s="13">
        <v>26</v>
      </c>
      <c r="K5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BOŚ.6748.26.2017.KŻ</v>
      </c>
      <c r="L505" s="12">
        <v>42885</v>
      </c>
      <c r="M505" s="13" t="s">
        <v>19</v>
      </c>
      <c r="N505" s="11">
        <f ca="1">IF(zgłoszenia[[#This Row],[ID]]&gt;0,IF(zgłoszenia[[#This Row],[Data zakończenia sprawy]]=0,TODAY()-D505,zgłoszenia[[#This Row],[Data zakończenia sprawy]]-zgłoszenia[[#This Row],[Data wpływu wniosku]]),"")</f>
        <v>20</v>
      </c>
      <c r="O505" s="65">
        <f>IF($F505=dane!$B$8,6743+3,(IF($F505=dane!$B$9,6743+4,(IF($F505=dane!$B$10,6743+5,6743)))))</f>
        <v>6748</v>
      </c>
    </row>
    <row r="506" spans="1:15" ht="30" x14ac:dyDescent="0.25">
      <c r="A506" s="62">
        <f>IF(zgłoszenia[[#This Row],[ID]]&gt;0,A505+1,"--")</f>
        <v>503</v>
      </c>
      <c r="B506" s="14" t="s">
        <v>36</v>
      </c>
      <c r="C506" s="70">
        <v>9874</v>
      </c>
      <c r="D506" s="12">
        <v>42866</v>
      </c>
      <c r="E506" s="31" t="s">
        <v>280</v>
      </c>
      <c r="F506" s="13" t="s">
        <v>20</v>
      </c>
      <c r="G506" s="13" t="s">
        <v>29</v>
      </c>
      <c r="H506" s="13" t="s">
        <v>99</v>
      </c>
      <c r="I506" s="36" t="s">
        <v>895</v>
      </c>
      <c r="J506" s="13">
        <v>452</v>
      </c>
      <c r="K5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BOŚ.6743.452.2017.KŻ</v>
      </c>
      <c r="L506" s="12">
        <v>42877</v>
      </c>
      <c r="M506" s="13" t="s">
        <v>22</v>
      </c>
      <c r="N506" s="11">
        <f ca="1">IF(zgłoszenia[[#This Row],[ID]]&gt;0,IF(zgłoszenia[[#This Row],[Data zakończenia sprawy]]=0,TODAY()-D506,zgłoszenia[[#This Row],[Data zakończenia sprawy]]-zgłoszenia[[#This Row],[Data wpływu wniosku]]),"")</f>
        <v>11</v>
      </c>
      <c r="O506" s="65">
        <f>IF($F506=dane!$B$8,6743+3,(IF($F506=dane!$B$9,6743+4,(IF($F506=dane!$B$10,6743+5,6743)))))</f>
        <v>6743</v>
      </c>
    </row>
    <row r="507" spans="1:15" ht="30" x14ac:dyDescent="0.25">
      <c r="A507" s="62">
        <f>IF(zgłoszenia[[#This Row],[ID]]&gt;0,A506+1,"--")</f>
        <v>504</v>
      </c>
      <c r="B507" s="14" t="s">
        <v>11</v>
      </c>
      <c r="C507" s="70">
        <v>9876</v>
      </c>
      <c r="D507" s="12">
        <v>42866</v>
      </c>
      <c r="E507" s="31" t="s">
        <v>266</v>
      </c>
      <c r="F507" s="13" t="s">
        <v>23</v>
      </c>
      <c r="G507" s="13" t="s">
        <v>30</v>
      </c>
      <c r="H507" s="13" t="s">
        <v>896</v>
      </c>
      <c r="I507" s="36" t="s">
        <v>897</v>
      </c>
      <c r="J507" s="13">
        <v>440</v>
      </c>
      <c r="K5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BOŚ.6743.440.2017.AA</v>
      </c>
      <c r="L507" s="12">
        <v>42908</v>
      </c>
      <c r="M507" s="13" t="s">
        <v>31</v>
      </c>
      <c r="N507" s="11">
        <f ca="1">IF(zgłoszenia[[#This Row],[ID]]&gt;0,IF(zgłoszenia[[#This Row],[Data zakończenia sprawy]]=0,TODAY()-D507,zgłoszenia[[#This Row],[Data zakończenia sprawy]]-zgłoszenia[[#This Row],[Data wpływu wniosku]]),"")</f>
        <v>42</v>
      </c>
      <c r="O507" s="65">
        <f>IF($F507=dane!$B$8,6743+3,(IF($F507=dane!$B$9,6743+4,(IF($F507=dane!$B$10,6743+5,6743)))))</f>
        <v>6743</v>
      </c>
    </row>
    <row r="508" spans="1:15" ht="45" x14ac:dyDescent="0.25">
      <c r="A508" s="62">
        <f>IF(zgłoszenia[[#This Row],[ID]]&gt;0,A507+1,"--")</f>
        <v>505</v>
      </c>
      <c r="B508" s="14" t="s">
        <v>11</v>
      </c>
      <c r="C508" s="70">
        <v>9873</v>
      </c>
      <c r="D508" s="12">
        <v>42866</v>
      </c>
      <c r="E508" s="31" t="s">
        <v>898</v>
      </c>
      <c r="F508" s="13" t="s">
        <v>17</v>
      </c>
      <c r="G508" s="13" t="s">
        <v>30</v>
      </c>
      <c r="H508" s="13" t="s">
        <v>832</v>
      </c>
      <c r="I508" s="36" t="s">
        <v>899</v>
      </c>
      <c r="J508" s="13">
        <v>439</v>
      </c>
      <c r="K5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BOŚ.6743.439.2017.AA</v>
      </c>
      <c r="L508" s="12">
        <v>42914</v>
      </c>
      <c r="M508" s="13" t="s">
        <v>19</v>
      </c>
      <c r="N508" s="11">
        <f ca="1">IF(zgłoszenia[[#This Row],[ID]]&gt;0,IF(zgłoszenia[[#This Row],[Data zakończenia sprawy]]=0,TODAY()-D508,zgłoszenia[[#This Row],[Data zakończenia sprawy]]-zgłoszenia[[#This Row],[Data wpływu wniosku]]),"")</f>
        <v>48</v>
      </c>
      <c r="O508" s="65">
        <f>IF($F508=dane!$B$8,6743+3,(IF($F508=dane!$B$9,6743+4,(IF($F508=dane!$B$10,6743+5,6743)))))</f>
        <v>6743</v>
      </c>
    </row>
    <row r="509" spans="1:15" ht="45" x14ac:dyDescent="0.25">
      <c r="A509" s="62">
        <f>IF(zgłoszenia[[#This Row],[ID]]&gt;0,A508+1,"--")</f>
        <v>506</v>
      </c>
      <c r="B509" s="14" t="s">
        <v>40</v>
      </c>
      <c r="C509" s="70">
        <v>9877</v>
      </c>
      <c r="D509" s="12">
        <v>42866</v>
      </c>
      <c r="E509" s="31" t="s">
        <v>180</v>
      </c>
      <c r="F509" s="13" t="s">
        <v>17</v>
      </c>
      <c r="G509" s="13" t="s">
        <v>21</v>
      </c>
      <c r="H509" s="13" t="s">
        <v>230</v>
      </c>
      <c r="I509" s="36" t="s">
        <v>900</v>
      </c>
      <c r="J509" s="13">
        <v>481</v>
      </c>
      <c r="K5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BOŚ.6743.481.2017.ŁD</v>
      </c>
      <c r="L509" s="12">
        <v>42885</v>
      </c>
      <c r="M509" s="13" t="s">
        <v>19</v>
      </c>
      <c r="N509" s="11">
        <f ca="1">IF(zgłoszenia[[#This Row],[ID]]&gt;0,IF(zgłoszenia[[#This Row],[Data zakończenia sprawy]]=0,TODAY()-D509,zgłoszenia[[#This Row],[Data zakończenia sprawy]]-zgłoszenia[[#This Row],[Data wpływu wniosku]]),"")</f>
        <v>19</v>
      </c>
      <c r="O509" s="65">
        <f>IF($F509=dane!$B$8,6743+3,(IF($F509=dane!$B$9,6743+4,(IF($F509=dane!$B$10,6743+5,6743)))))</f>
        <v>6743</v>
      </c>
    </row>
    <row r="510" spans="1:15" ht="45" x14ac:dyDescent="0.25">
      <c r="A510" s="62">
        <f>IF(zgłoszenia[[#This Row],[ID]]&gt;0,A509+1,"--")</f>
        <v>507</v>
      </c>
      <c r="B510" s="14" t="s">
        <v>60</v>
      </c>
      <c r="C510" s="70">
        <v>9878</v>
      </c>
      <c r="D510" s="12">
        <v>42866</v>
      </c>
      <c r="E510" s="31" t="s">
        <v>552</v>
      </c>
      <c r="F510" s="13" t="s">
        <v>17</v>
      </c>
      <c r="G510" s="13" t="s">
        <v>33</v>
      </c>
      <c r="H510" s="13" t="s">
        <v>147</v>
      </c>
      <c r="I510" s="36" t="s">
        <v>901</v>
      </c>
      <c r="J510" s="13">
        <v>438</v>
      </c>
      <c r="K5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BOŚ.6743.438.2017.EJ</v>
      </c>
      <c r="L510" s="12">
        <v>42886</v>
      </c>
      <c r="M510" s="13" t="s">
        <v>19</v>
      </c>
      <c r="N510" s="11">
        <f ca="1">IF(zgłoszenia[[#This Row],[ID]]&gt;0,IF(zgłoszenia[[#This Row],[Data zakończenia sprawy]]=0,TODAY()-D510,zgłoszenia[[#This Row],[Data zakończenia sprawy]]-zgłoszenia[[#This Row],[Data wpływu wniosku]]),"")</f>
        <v>20</v>
      </c>
      <c r="O510" s="65">
        <f>IF($F510=dane!$B$8,6743+3,(IF($F510=dane!$B$9,6743+4,(IF($F510=dane!$B$10,6743+5,6743)))))</f>
        <v>6743</v>
      </c>
    </row>
    <row r="511" spans="1:15" ht="30" x14ac:dyDescent="0.25">
      <c r="A511" s="62">
        <f>IF(zgłoszenia[[#This Row],[ID]]&gt;0,A510+1,"--")</f>
        <v>508</v>
      </c>
      <c r="B511" s="14" t="s">
        <v>61</v>
      </c>
      <c r="C511" s="70">
        <v>9875</v>
      </c>
      <c r="D511" s="12">
        <v>42866</v>
      </c>
      <c r="E511" s="31" t="s">
        <v>421</v>
      </c>
      <c r="F511" s="13" t="s">
        <v>20</v>
      </c>
      <c r="G511" s="13" t="s">
        <v>29</v>
      </c>
      <c r="H511" s="13" t="s">
        <v>29</v>
      </c>
      <c r="I511" s="36" t="s">
        <v>902</v>
      </c>
      <c r="J511" s="13">
        <v>442</v>
      </c>
      <c r="K5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BOŚ.6743.442.2017.WK</v>
      </c>
      <c r="L511" s="12">
        <v>42891</v>
      </c>
      <c r="M511" s="13" t="s">
        <v>22</v>
      </c>
      <c r="N511" s="11">
        <f ca="1">IF(zgłoszenia[[#This Row],[ID]]&gt;0,IF(zgłoszenia[[#This Row],[Data zakończenia sprawy]]=0,TODAY()-D511,zgłoszenia[[#This Row],[Data zakończenia sprawy]]-zgłoszenia[[#This Row],[Data wpływu wniosku]]),"")</f>
        <v>25</v>
      </c>
      <c r="O511" s="65">
        <f>IF($F511=dane!$B$8,6743+3,(IF($F511=dane!$B$9,6743+4,(IF($F511=dane!$B$10,6743+5,6743)))))</f>
        <v>6743</v>
      </c>
    </row>
    <row r="512" spans="1:15" ht="45" x14ac:dyDescent="0.25">
      <c r="A512" s="62">
        <f>IF(zgłoszenia[[#This Row],[ID]]&gt;0,A511+1,"--")</f>
        <v>509</v>
      </c>
      <c r="B512" s="14" t="s">
        <v>37</v>
      </c>
      <c r="C512" s="70" t="s">
        <v>903</v>
      </c>
      <c r="D512" s="12">
        <v>42866</v>
      </c>
      <c r="E512" s="31" t="s">
        <v>904</v>
      </c>
      <c r="F512" s="13" t="s">
        <v>20</v>
      </c>
      <c r="G512" s="13" t="s">
        <v>29</v>
      </c>
      <c r="H512" s="13" t="s">
        <v>99</v>
      </c>
      <c r="I512" s="36" t="s">
        <v>905</v>
      </c>
      <c r="J512" s="13">
        <v>431</v>
      </c>
      <c r="K5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BOŚ.6743.431.2017.AŁ</v>
      </c>
      <c r="L512" s="12">
        <v>42866</v>
      </c>
      <c r="M512" s="13" t="s">
        <v>19</v>
      </c>
      <c r="N512" s="11">
        <f ca="1">IF(zgłoszenia[[#This Row],[ID]]&gt;0,IF(zgłoszenia[[#This Row],[Data zakończenia sprawy]]=0,TODAY()-D512,zgłoszenia[[#This Row],[Data zakończenia sprawy]]-zgłoszenia[[#This Row],[Data wpływu wniosku]]),"")</f>
        <v>0</v>
      </c>
      <c r="O512" s="65">
        <f>IF($F512=dane!$B$8,6743+3,(IF($F512=dane!$B$9,6743+4,(IF($F512=dane!$B$10,6743+5,6743)))))</f>
        <v>6743</v>
      </c>
    </row>
    <row r="513" spans="1:18" ht="30" x14ac:dyDescent="0.25">
      <c r="A513" s="62">
        <f>IF(zgłoszenia[[#This Row],[ID]]&gt;0,A512+1,"--")</f>
        <v>510</v>
      </c>
      <c r="B513" s="14" t="s">
        <v>61</v>
      </c>
      <c r="C513" s="70">
        <v>9964</v>
      </c>
      <c r="D513" s="12">
        <v>42867</v>
      </c>
      <c r="E513" s="31" t="s">
        <v>906</v>
      </c>
      <c r="F513" s="13" t="s">
        <v>20</v>
      </c>
      <c r="G513" s="13" t="s">
        <v>29</v>
      </c>
      <c r="H513" s="13" t="s">
        <v>29</v>
      </c>
      <c r="I513" s="36" t="s">
        <v>907</v>
      </c>
      <c r="J513" s="13">
        <v>441</v>
      </c>
      <c r="K5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BOŚ.6743.441.2017.WK</v>
      </c>
      <c r="L513" s="12">
        <v>42880</v>
      </c>
      <c r="M513" s="13" t="s">
        <v>22</v>
      </c>
      <c r="N513" s="11">
        <f ca="1">IF(zgłoszenia[[#This Row],[ID]]&gt;0,IF(zgłoszenia[[#This Row],[Data zakończenia sprawy]]=0,TODAY()-D513,zgłoszenia[[#This Row],[Data zakończenia sprawy]]-zgłoszenia[[#This Row],[Data wpływu wniosku]]),"")</f>
        <v>13</v>
      </c>
      <c r="O513" s="65">
        <f>IF($F513=dane!$B$8,6743+3,(IF($F513=dane!$B$9,6743+4,(IF($F513=dane!$B$10,6743+5,6743)))))</f>
        <v>6743</v>
      </c>
    </row>
    <row r="514" spans="1:18" ht="45" x14ac:dyDescent="0.25">
      <c r="A514" s="62">
        <f>IF(zgłoszenia[[#This Row],[ID]]&gt;0,A513+1,"--")</f>
        <v>511</v>
      </c>
      <c r="B514" s="14" t="s">
        <v>38</v>
      </c>
      <c r="C514" s="70">
        <v>9962</v>
      </c>
      <c r="D514" s="12">
        <v>42867</v>
      </c>
      <c r="E514" s="31" t="s">
        <v>908</v>
      </c>
      <c r="F514" s="13" t="s">
        <v>57</v>
      </c>
      <c r="G514" s="13" t="s">
        <v>18</v>
      </c>
      <c r="H514" s="13" t="s">
        <v>271</v>
      </c>
      <c r="I514" s="36" t="s">
        <v>909</v>
      </c>
      <c r="J514" s="13">
        <v>27</v>
      </c>
      <c r="K5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BOŚ.6748.27.2017.IN</v>
      </c>
      <c r="L514" s="12">
        <v>42886</v>
      </c>
      <c r="M514" s="13" t="s">
        <v>19</v>
      </c>
      <c r="N514" s="11">
        <f ca="1">IF(zgłoszenia[[#This Row],[ID]]&gt;0,IF(zgłoszenia[[#This Row],[Data zakończenia sprawy]]=0,TODAY()-D514,zgłoszenia[[#This Row],[Data zakończenia sprawy]]-zgłoszenia[[#This Row],[Data wpływu wniosku]]),"")</f>
        <v>19</v>
      </c>
      <c r="O514" s="65">
        <f>IF($F514=dane!$B$8,6743+3,(IF($F514=dane!$B$9,6743+4,(IF($F514=dane!$B$10,6743+5,6743)))))</f>
        <v>6748</v>
      </c>
    </row>
    <row r="515" spans="1:18" ht="45" x14ac:dyDescent="0.25">
      <c r="A515" s="62">
        <f>IF(zgłoszenia[[#This Row],[ID]]&gt;0,A514+1,"--")</f>
        <v>512</v>
      </c>
      <c r="B515" s="14" t="s">
        <v>59</v>
      </c>
      <c r="C515" s="70">
        <v>10013</v>
      </c>
      <c r="D515" s="12">
        <v>42867</v>
      </c>
      <c r="E515" s="31" t="s">
        <v>729</v>
      </c>
      <c r="F515" s="13" t="s">
        <v>17</v>
      </c>
      <c r="G515" s="13" t="s">
        <v>26</v>
      </c>
      <c r="H515" s="13" t="s">
        <v>112</v>
      </c>
      <c r="I515" s="36" t="s">
        <v>910</v>
      </c>
      <c r="J515" s="13">
        <v>449</v>
      </c>
      <c r="K5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BOŚ.6743.449.2017.SR</v>
      </c>
      <c r="L515" s="12">
        <v>42877</v>
      </c>
      <c r="M515" s="13" t="s">
        <v>19</v>
      </c>
      <c r="N515" s="11">
        <f ca="1">IF(zgłoszenia[[#This Row],[ID]]&gt;0,IF(zgłoszenia[[#This Row],[Data zakończenia sprawy]]=0,TODAY()-D515,zgłoszenia[[#This Row],[Data zakończenia sprawy]]-zgłoszenia[[#This Row],[Data wpływu wniosku]]),"")</f>
        <v>10</v>
      </c>
      <c r="O515" s="65">
        <f>IF($F515=dane!$B$8,6743+3,(IF($F515=dane!$B$9,6743+4,(IF($F515=dane!$B$10,6743+5,6743)))))</f>
        <v>6743</v>
      </c>
    </row>
    <row r="516" spans="1:18" ht="45" x14ac:dyDescent="0.25">
      <c r="A516" s="62">
        <f>IF(zgłoszenia[[#This Row],[ID]]&gt;0,A515+1,"--")</f>
        <v>513</v>
      </c>
      <c r="B516" s="14" t="s">
        <v>61</v>
      </c>
      <c r="C516" s="70">
        <v>9972</v>
      </c>
      <c r="D516" s="12">
        <v>42867</v>
      </c>
      <c r="E516" s="31" t="s">
        <v>280</v>
      </c>
      <c r="F516" s="13" t="s">
        <v>20</v>
      </c>
      <c r="G516" s="13" t="s">
        <v>29</v>
      </c>
      <c r="H516" s="13" t="s">
        <v>118</v>
      </c>
      <c r="I516" s="36" t="s">
        <v>244</v>
      </c>
      <c r="J516" s="13">
        <v>444</v>
      </c>
      <c r="K5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BOŚ.6743.444.2017.WK</v>
      </c>
      <c r="L516" s="12">
        <v>42891</v>
      </c>
      <c r="M516" s="13" t="s">
        <v>19</v>
      </c>
      <c r="N516" s="11">
        <f ca="1">IF(zgłoszenia[[#This Row],[ID]]&gt;0,IF(zgłoszenia[[#This Row],[Data zakończenia sprawy]]=0,TODAY()-D516,zgłoszenia[[#This Row],[Data zakończenia sprawy]]-zgłoszenia[[#This Row],[Data wpływu wniosku]]),"")</f>
        <v>24</v>
      </c>
      <c r="O516" s="65">
        <f>IF($F516=dane!$B$8,6743+3,(IF($F516=dane!$B$9,6743+4,(IF($F516=dane!$B$10,6743+5,6743)))))</f>
        <v>6743</v>
      </c>
    </row>
    <row r="517" spans="1:18" ht="45" x14ac:dyDescent="0.25">
      <c r="A517" s="62">
        <f>IF(zgłoszenia[[#This Row],[ID]]&gt;0,A516+1,"--")</f>
        <v>514</v>
      </c>
      <c r="B517" s="14" t="s">
        <v>11</v>
      </c>
      <c r="C517" s="70">
        <v>9971</v>
      </c>
      <c r="D517" s="12">
        <v>42867</v>
      </c>
      <c r="E517" s="31" t="s">
        <v>911</v>
      </c>
      <c r="F517" s="13" t="s">
        <v>17</v>
      </c>
      <c r="G517" s="13" t="s">
        <v>30</v>
      </c>
      <c r="H517" s="13" t="s">
        <v>368</v>
      </c>
      <c r="I517" s="36" t="s">
        <v>495</v>
      </c>
      <c r="J517" s="13">
        <v>458</v>
      </c>
      <c r="K5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BOŚ.6743.458.2017.AA</v>
      </c>
      <c r="L517" s="12">
        <v>42916</v>
      </c>
      <c r="M517" s="13" t="s">
        <v>19</v>
      </c>
      <c r="N517" s="11">
        <f ca="1">IF(zgłoszenia[[#This Row],[ID]]&gt;0,IF(zgłoszenia[[#This Row],[Data zakończenia sprawy]]=0,TODAY()-D517,zgłoszenia[[#This Row],[Data zakończenia sprawy]]-zgłoszenia[[#This Row],[Data wpływu wniosku]]),"")</f>
        <v>49</v>
      </c>
      <c r="O517" s="65">
        <f>IF($F517=dane!$B$8,6743+3,(IF($F517=dane!$B$9,6743+4,(IF($F517=dane!$B$10,6743+5,6743)))))</f>
        <v>6743</v>
      </c>
    </row>
    <row r="518" spans="1:18" ht="45" x14ac:dyDescent="0.25">
      <c r="A518" s="62">
        <f>IF(zgłoszenia[[#This Row],[ID]]&gt;0,A517+1,"--")</f>
        <v>515</v>
      </c>
      <c r="B518" s="14" t="s">
        <v>39</v>
      </c>
      <c r="C518" s="70">
        <v>10109</v>
      </c>
      <c r="D518" s="12">
        <v>42870</v>
      </c>
      <c r="E518" s="31" t="s">
        <v>912</v>
      </c>
      <c r="F518" s="13" t="s">
        <v>17</v>
      </c>
      <c r="G518" s="13" t="s">
        <v>26</v>
      </c>
      <c r="H518" s="13" t="s">
        <v>26</v>
      </c>
      <c r="I518" s="36" t="s">
        <v>913</v>
      </c>
      <c r="J518" s="13">
        <v>469</v>
      </c>
      <c r="K5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BOŚ.6743.469.2017.MS</v>
      </c>
      <c r="L518" s="12">
        <v>42888</v>
      </c>
      <c r="M518" s="13" t="s">
        <v>19</v>
      </c>
      <c r="N518" s="11">
        <f ca="1">IF(zgłoszenia[[#This Row],[ID]]&gt;0,IF(zgłoszenia[[#This Row],[Data zakończenia sprawy]]=0,TODAY()-D518,zgłoszenia[[#This Row],[Data zakończenia sprawy]]-zgłoszenia[[#This Row],[Data wpływu wniosku]]),"")</f>
        <v>18</v>
      </c>
      <c r="O518" s="65">
        <f>IF($F518=dane!$B$8,6743+3,(IF($F518=dane!$B$9,6743+4,(IF($F518=dane!$B$10,6743+5,6743)))))</f>
        <v>6743</v>
      </c>
    </row>
    <row r="519" spans="1:18" ht="45" x14ac:dyDescent="0.25">
      <c r="A519" s="62">
        <f>IF(zgłoszenia[[#This Row],[ID]]&gt;0,A518+1,"--")</f>
        <v>516</v>
      </c>
      <c r="B519" s="14" t="s">
        <v>39</v>
      </c>
      <c r="C519" s="70">
        <v>10119</v>
      </c>
      <c r="D519" s="12">
        <v>42870</v>
      </c>
      <c r="E519" s="31" t="s">
        <v>914</v>
      </c>
      <c r="F519" s="13" t="s">
        <v>23</v>
      </c>
      <c r="G519" s="13" t="s">
        <v>32</v>
      </c>
      <c r="H519" s="13" t="s">
        <v>32</v>
      </c>
      <c r="I519" s="36" t="s">
        <v>915</v>
      </c>
      <c r="J519" s="13">
        <v>453</v>
      </c>
      <c r="K5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BOŚ.6743.453.2017.MS</v>
      </c>
      <c r="L519" s="12">
        <v>42888</v>
      </c>
      <c r="M519" s="13" t="s">
        <v>19</v>
      </c>
      <c r="N519" s="11">
        <f ca="1">IF(zgłoszenia[[#This Row],[ID]]&gt;0,IF(zgłoszenia[[#This Row],[Data zakończenia sprawy]]=0,TODAY()-D519,zgłoszenia[[#This Row],[Data zakończenia sprawy]]-zgłoszenia[[#This Row],[Data wpływu wniosku]]),"")</f>
        <v>18</v>
      </c>
      <c r="O519" s="65">
        <f>IF($F519=dane!$B$8,6743+3,(IF($F519=dane!$B$9,6743+4,(IF($F519=dane!$B$10,6743+5,6743)))))</f>
        <v>6743</v>
      </c>
    </row>
    <row r="520" spans="1:18" ht="30" x14ac:dyDescent="0.25">
      <c r="A520" s="62">
        <f>IF(zgłoszenia[[#This Row],[ID]]&gt;0,A519+1,"--")</f>
        <v>517</v>
      </c>
      <c r="B520" s="14" t="s">
        <v>38</v>
      </c>
      <c r="C520" s="70">
        <v>10110</v>
      </c>
      <c r="D520" s="12">
        <v>42870</v>
      </c>
      <c r="E520" s="31" t="s">
        <v>885</v>
      </c>
      <c r="F520" s="13" t="s">
        <v>17</v>
      </c>
      <c r="G520" s="13" t="s">
        <v>18</v>
      </c>
      <c r="H520" s="13" t="s">
        <v>471</v>
      </c>
      <c r="I520" s="36" t="s">
        <v>472</v>
      </c>
      <c r="J520" s="13">
        <v>451</v>
      </c>
      <c r="K5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BOŚ.6743.451.2017.IN</v>
      </c>
      <c r="L520" s="12">
        <v>42905</v>
      </c>
      <c r="M520" s="94" t="s">
        <v>1207</v>
      </c>
      <c r="N520" s="11">
        <f ca="1">IF(zgłoszenia[[#This Row],[ID]]&gt;0,IF(zgłoszenia[[#This Row],[Data zakończenia sprawy]]=0,TODAY()-D520,zgłoszenia[[#This Row],[Data zakończenia sprawy]]-zgłoszenia[[#This Row],[Data wpływu wniosku]]),"")</f>
        <v>35</v>
      </c>
      <c r="O520" s="65">
        <f>IF($F520=dane!$B$8,6743+3,(IF($F520=dane!$B$9,6743+4,(IF($F520=dane!$B$10,6743+5,6743)))))</f>
        <v>6743</v>
      </c>
    </row>
    <row r="521" spans="1:18" ht="45" x14ac:dyDescent="0.25">
      <c r="A521" s="62">
        <f>IF(zgłoszenia[[#This Row],[ID]]&gt;0,A520+1,"--")</f>
        <v>518</v>
      </c>
      <c r="B521" s="14" t="s">
        <v>38</v>
      </c>
      <c r="C521" s="70">
        <v>10125</v>
      </c>
      <c r="D521" s="12">
        <v>42870</v>
      </c>
      <c r="E521" s="31" t="s">
        <v>916</v>
      </c>
      <c r="F521" s="13" t="s">
        <v>17</v>
      </c>
      <c r="G521" s="13" t="s">
        <v>18</v>
      </c>
      <c r="H521" s="13" t="s">
        <v>70</v>
      </c>
      <c r="I521" s="36" t="s">
        <v>559</v>
      </c>
      <c r="J521" s="13">
        <v>450</v>
      </c>
      <c r="K5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BOŚ.6743.450.2017.IN</v>
      </c>
      <c r="L521" s="12">
        <v>42886</v>
      </c>
      <c r="M521" s="13" t="s">
        <v>19</v>
      </c>
      <c r="N521" s="11">
        <f ca="1">IF(zgłoszenia[[#This Row],[ID]]&gt;0,IF(zgłoszenia[[#This Row],[Data zakończenia sprawy]]=0,TODAY()-D521,zgłoszenia[[#This Row],[Data zakończenia sprawy]]-zgłoszenia[[#This Row],[Data wpływu wniosku]]),"")</f>
        <v>16</v>
      </c>
      <c r="O521" s="65">
        <f>IF($F521=dane!$B$8,6743+3,(IF($F521=dane!$B$9,6743+4,(IF($F521=dane!$B$10,6743+5,6743)))))</f>
        <v>6743</v>
      </c>
    </row>
    <row r="522" spans="1:18" ht="45" x14ac:dyDescent="0.25">
      <c r="A522" s="62">
        <f>IF(zgłoszenia[[#This Row],[ID]]&gt;0,A521+1,"--")</f>
        <v>519</v>
      </c>
      <c r="B522" s="14" t="s">
        <v>40</v>
      </c>
      <c r="C522" s="70">
        <v>10115</v>
      </c>
      <c r="D522" s="12">
        <v>42870</v>
      </c>
      <c r="E522" s="31" t="s">
        <v>384</v>
      </c>
      <c r="F522" s="13" t="s">
        <v>58</v>
      </c>
      <c r="G522" s="13" t="s">
        <v>21</v>
      </c>
      <c r="H522" s="13" t="s">
        <v>230</v>
      </c>
      <c r="I522" s="36" t="s">
        <v>917</v>
      </c>
      <c r="J522" s="13">
        <v>55</v>
      </c>
      <c r="K5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BOŚ.6746.55.2017.ŁD</v>
      </c>
      <c r="L522" s="12">
        <v>42886</v>
      </c>
      <c r="M522" s="77" t="s">
        <v>19</v>
      </c>
      <c r="N522" s="88">
        <f ca="1">IF(zgłoszenia[[#This Row],[ID]]&gt;0,IF(zgłoszenia[[#This Row],[Data zakończenia sprawy]]=0,TODAY()-D522,zgłoszenia[[#This Row],[Data zakończenia sprawy]]-zgłoszenia[[#This Row],[Data wpływu wniosku]]),"")</f>
        <v>16</v>
      </c>
      <c r="O522" s="69">
        <f>IF($F522=dane!$B$8,6743+3,(IF($F522=dane!$B$9,6743+4,(IF($F522=dane!$B$10,6743+5,6743)))))</f>
        <v>6746</v>
      </c>
      <c r="P522" s="74"/>
      <c r="Q522" s="74"/>
      <c r="R522" s="74"/>
    </row>
    <row r="523" spans="1:18" ht="45" x14ac:dyDescent="0.25">
      <c r="A523" s="62">
        <f>IF(zgłoszenia[[#This Row],[ID]]&gt;0,A522+1,"--")</f>
        <v>520</v>
      </c>
      <c r="B523" s="14" t="s">
        <v>61</v>
      </c>
      <c r="C523" s="70">
        <v>10236</v>
      </c>
      <c r="D523" s="12">
        <v>42871</v>
      </c>
      <c r="E523" s="31" t="s">
        <v>421</v>
      </c>
      <c r="F523" s="13" t="s">
        <v>20</v>
      </c>
      <c r="G523" s="13" t="s">
        <v>29</v>
      </c>
      <c r="H523" s="13" t="s">
        <v>87</v>
      </c>
      <c r="I523" s="36" t="s">
        <v>918</v>
      </c>
      <c r="J523" s="13">
        <v>465</v>
      </c>
      <c r="K5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BOŚ.6743.465.2017.WK</v>
      </c>
      <c r="L523" s="12">
        <v>42884</v>
      </c>
      <c r="M523" s="13" t="s">
        <v>19</v>
      </c>
      <c r="N523" s="11">
        <f ca="1">IF(zgłoszenia[[#This Row],[ID]]&gt;0,IF(zgłoszenia[[#This Row],[Data zakończenia sprawy]]=0,TODAY()-D523,zgłoszenia[[#This Row],[Data zakończenia sprawy]]-zgłoszenia[[#This Row],[Data wpływu wniosku]]),"")</f>
        <v>13</v>
      </c>
      <c r="O523" s="65">
        <f>IF($F523=dane!$B$8,6743+3,(IF($F523=dane!$B$9,6743+4,(IF($F523=dane!$B$10,6743+5,6743)))))</f>
        <v>6743</v>
      </c>
    </row>
    <row r="524" spans="1:18" ht="45" x14ac:dyDescent="0.25">
      <c r="A524" s="62">
        <f>IF(zgłoszenia[[#This Row],[ID]]&gt;0,A523+1,"--")</f>
        <v>521</v>
      </c>
      <c r="B524" s="14" t="s">
        <v>61</v>
      </c>
      <c r="C524" s="70">
        <v>10249</v>
      </c>
      <c r="D524" s="12">
        <v>42871</v>
      </c>
      <c r="E524" s="31" t="s">
        <v>421</v>
      </c>
      <c r="F524" s="13" t="s">
        <v>20</v>
      </c>
      <c r="G524" s="13" t="s">
        <v>29</v>
      </c>
      <c r="H524" s="13" t="s">
        <v>87</v>
      </c>
      <c r="I524" s="36" t="s">
        <v>919</v>
      </c>
      <c r="J524" s="13">
        <v>464</v>
      </c>
      <c r="K5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BOŚ.6743.464.2017.WK</v>
      </c>
      <c r="L524" s="12">
        <v>42884</v>
      </c>
      <c r="M524" s="13" t="s">
        <v>19</v>
      </c>
      <c r="N524" s="11">
        <f ca="1">IF(zgłoszenia[[#This Row],[ID]]&gt;0,IF(zgłoszenia[[#This Row],[Data zakończenia sprawy]]=0,TODAY()-D524,zgłoszenia[[#This Row],[Data zakończenia sprawy]]-zgłoszenia[[#This Row],[Data wpływu wniosku]]),"")</f>
        <v>13</v>
      </c>
      <c r="O524" s="65">
        <f>IF($F524=dane!$B$8,6743+3,(IF($F524=dane!$B$9,6743+4,(IF($F524=dane!$B$10,6743+5,6743)))))</f>
        <v>6743</v>
      </c>
    </row>
    <row r="525" spans="1:18" ht="45" x14ac:dyDescent="0.25">
      <c r="A525" s="62">
        <f>IF(zgłoszenia[[#This Row],[ID]]&gt;0,A524+1,"--")</f>
        <v>522</v>
      </c>
      <c r="B525" s="14" t="s">
        <v>38</v>
      </c>
      <c r="C525" s="70">
        <v>10150</v>
      </c>
      <c r="D525" s="12">
        <v>42870</v>
      </c>
      <c r="E525" s="31" t="s">
        <v>916</v>
      </c>
      <c r="F525" s="13" t="s">
        <v>17</v>
      </c>
      <c r="G525" s="13" t="s">
        <v>18</v>
      </c>
      <c r="H525" s="13" t="s">
        <v>104</v>
      </c>
      <c r="I525" s="36" t="s">
        <v>920</v>
      </c>
      <c r="J525" s="13">
        <v>456</v>
      </c>
      <c r="K5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BOŚ.6743.456.2017.IN</v>
      </c>
      <c r="L525" s="12">
        <v>42886</v>
      </c>
      <c r="M525" s="13" t="s">
        <v>19</v>
      </c>
      <c r="N525" s="11">
        <f ca="1">IF(zgłoszenia[[#This Row],[ID]]&gt;0,IF(zgłoszenia[[#This Row],[Data zakończenia sprawy]]=0,TODAY()-D525,zgłoszenia[[#This Row],[Data zakończenia sprawy]]-zgłoszenia[[#This Row],[Data wpływu wniosku]]),"")</f>
        <v>16</v>
      </c>
      <c r="O525" s="65">
        <f>IF($F525=dane!$B$8,6743+3,(IF($F525=dane!$B$9,6743+4,(IF($F525=dane!$B$10,6743+5,6743)))))</f>
        <v>6743</v>
      </c>
    </row>
    <row r="526" spans="1:18" ht="45" x14ac:dyDescent="0.25">
      <c r="A526" s="62">
        <f>IF(zgłoszenia[[#This Row],[ID]]&gt;0,A525+1,"--")</f>
        <v>523</v>
      </c>
      <c r="B526" s="14" t="s">
        <v>11</v>
      </c>
      <c r="C526" s="70">
        <v>10230</v>
      </c>
      <c r="D526" s="12">
        <v>42871</v>
      </c>
      <c r="E526" s="31" t="s">
        <v>921</v>
      </c>
      <c r="F526" s="13" t="s">
        <v>17</v>
      </c>
      <c r="G526" s="13" t="s">
        <v>30</v>
      </c>
      <c r="H526" s="13" t="s">
        <v>922</v>
      </c>
      <c r="I526" s="36" t="s">
        <v>780</v>
      </c>
      <c r="J526" s="13">
        <v>462</v>
      </c>
      <c r="K5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BOŚ.6743.462.2017.AA</v>
      </c>
      <c r="L526" s="12">
        <v>42879</v>
      </c>
      <c r="M526" s="13" t="s">
        <v>19</v>
      </c>
      <c r="N526" s="11">
        <f ca="1">IF(zgłoszenia[[#This Row],[ID]]&gt;0,IF(zgłoszenia[[#This Row],[Data zakończenia sprawy]]=0,TODAY()-D526,zgłoszenia[[#This Row],[Data zakończenia sprawy]]-zgłoszenia[[#This Row],[Data wpływu wniosku]]),"")</f>
        <v>8</v>
      </c>
      <c r="O526" s="65">
        <f>IF($F526=dane!$B$8,6743+3,(IF($F526=dane!$B$9,6743+4,(IF($F526=dane!$B$10,6743+5,6743)))))</f>
        <v>6743</v>
      </c>
    </row>
    <row r="527" spans="1:18" ht="30" x14ac:dyDescent="0.25">
      <c r="A527" s="62">
        <f>IF(zgłoszenia[[#This Row],[ID]]&gt;0,A526+1,"--")</f>
        <v>524</v>
      </c>
      <c r="B527" s="14" t="s">
        <v>61</v>
      </c>
      <c r="C527" s="70">
        <v>10228</v>
      </c>
      <c r="D527" s="12">
        <v>42871</v>
      </c>
      <c r="E527" s="31" t="s">
        <v>180</v>
      </c>
      <c r="F527" s="13" t="s">
        <v>17</v>
      </c>
      <c r="G527" s="13" t="s">
        <v>21</v>
      </c>
      <c r="H527" s="13" t="s">
        <v>230</v>
      </c>
      <c r="I527" s="36" t="s">
        <v>923</v>
      </c>
      <c r="J527" s="13">
        <v>466</v>
      </c>
      <c r="K5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BOŚ.6743.466.2017.WK</v>
      </c>
      <c r="L527" s="12">
        <v>42895</v>
      </c>
      <c r="M527" s="13" t="s">
        <v>62</v>
      </c>
      <c r="N527" s="11">
        <f ca="1">IF(zgłoszenia[[#This Row],[ID]]&gt;0,IF(zgłoszenia[[#This Row],[Data zakończenia sprawy]]=0,TODAY()-D527,zgłoszenia[[#This Row],[Data zakończenia sprawy]]-zgłoszenia[[#This Row],[Data wpływu wniosku]]),"")</f>
        <v>24</v>
      </c>
      <c r="O527" s="65">
        <f>IF($F527=dane!$B$8,6743+3,(IF($F527=dane!$B$9,6743+4,(IF($F527=dane!$B$10,6743+5,6743)))))</f>
        <v>6743</v>
      </c>
    </row>
    <row r="528" spans="1:18" ht="45" x14ac:dyDescent="0.25">
      <c r="A528" s="62">
        <f>IF(zgłoszenia[[#This Row],[ID]]&gt;0,A527+1,"--")</f>
        <v>525</v>
      </c>
      <c r="B528" s="14" t="s">
        <v>38</v>
      </c>
      <c r="C528" s="70">
        <v>10149</v>
      </c>
      <c r="D528" s="12">
        <v>42870</v>
      </c>
      <c r="E528" s="31" t="s">
        <v>916</v>
      </c>
      <c r="F528" s="13" t="s">
        <v>17</v>
      </c>
      <c r="G528" s="13" t="s">
        <v>18</v>
      </c>
      <c r="H528" s="13" t="s">
        <v>18</v>
      </c>
      <c r="I528" s="36" t="s">
        <v>924</v>
      </c>
      <c r="J528" s="13">
        <v>455</v>
      </c>
      <c r="K5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BOŚ.6743.455.2017.IN</v>
      </c>
      <c r="L528" s="12">
        <v>42886</v>
      </c>
      <c r="M528" s="13" t="s">
        <v>19</v>
      </c>
      <c r="N528" s="11">
        <f ca="1">IF(zgłoszenia[[#This Row],[ID]]&gt;0,IF(zgłoszenia[[#This Row],[Data zakończenia sprawy]]=0,TODAY()-D528,zgłoszenia[[#This Row],[Data zakończenia sprawy]]-zgłoszenia[[#This Row],[Data wpływu wniosku]]),"")</f>
        <v>16</v>
      </c>
      <c r="O528" s="65">
        <f>IF($F528=dane!$B$8,6743+3,(IF($F528=dane!$B$9,6743+4,(IF($F528=dane!$B$10,6743+5,6743)))))</f>
        <v>6743</v>
      </c>
    </row>
    <row r="529" spans="1:15" ht="45" x14ac:dyDescent="0.25">
      <c r="A529" s="62">
        <f>IF(zgłoszenia[[#This Row],[ID]]&gt;0,A528+1,"--")</f>
        <v>526</v>
      </c>
      <c r="B529" s="14" t="s">
        <v>60</v>
      </c>
      <c r="C529" s="70">
        <v>10199</v>
      </c>
      <c r="D529" s="12">
        <v>42871</v>
      </c>
      <c r="E529" s="71" t="s">
        <v>348</v>
      </c>
      <c r="F529" s="13" t="s">
        <v>17</v>
      </c>
      <c r="G529" s="13" t="s">
        <v>33</v>
      </c>
      <c r="H529" s="13" t="s">
        <v>155</v>
      </c>
      <c r="I529" s="36" t="s">
        <v>925</v>
      </c>
      <c r="J529" s="13">
        <v>454</v>
      </c>
      <c r="K5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BOŚ.6743.454.2017.EJ</v>
      </c>
      <c r="L529" s="12">
        <v>42884</v>
      </c>
      <c r="M529" s="13" t="s">
        <v>19</v>
      </c>
      <c r="N529" s="11">
        <f ca="1">IF(zgłoszenia[[#This Row],[ID]]&gt;0,IF(zgłoszenia[[#This Row],[Data zakończenia sprawy]]=0,TODAY()-D529,zgłoszenia[[#This Row],[Data zakończenia sprawy]]-zgłoszenia[[#This Row],[Data wpływu wniosku]]),"")</f>
        <v>13</v>
      </c>
      <c r="O529" s="65">
        <f>IF($F529=dane!$B$8,6743+3,(IF($F529=dane!$B$9,6743+4,(IF($F529=dane!$B$10,6743+5,6743)))))</f>
        <v>6743</v>
      </c>
    </row>
    <row r="530" spans="1:15" ht="30" x14ac:dyDescent="0.25">
      <c r="A530" s="62">
        <f>IF(zgłoszenia[[#This Row],[ID]]&gt;0,A529+1,"--")</f>
        <v>527</v>
      </c>
      <c r="B530" s="14" t="s">
        <v>61</v>
      </c>
      <c r="C530" s="70">
        <v>10204</v>
      </c>
      <c r="D530" s="12">
        <v>42871</v>
      </c>
      <c r="E530" s="31" t="s">
        <v>926</v>
      </c>
      <c r="F530" s="13" t="s">
        <v>17</v>
      </c>
      <c r="G530" s="13" t="s">
        <v>29</v>
      </c>
      <c r="H530" s="13" t="s">
        <v>99</v>
      </c>
      <c r="I530" s="36" t="s">
        <v>746</v>
      </c>
      <c r="J530" s="13">
        <v>467</v>
      </c>
      <c r="K5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BOŚ.6743.467.2017.WK</v>
      </c>
      <c r="L530" s="12">
        <v>42888</v>
      </c>
      <c r="M530" s="13" t="s">
        <v>22</v>
      </c>
      <c r="N530" s="11">
        <f ca="1">IF(zgłoszenia[[#This Row],[ID]]&gt;0,IF(zgłoszenia[[#This Row],[Data zakończenia sprawy]]=0,TODAY()-D530,zgłoszenia[[#This Row],[Data zakończenia sprawy]]-zgłoszenia[[#This Row],[Data wpływu wniosku]]),"")</f>
        <v>17</v>
      </c>
      <c r="O530" s="65">
        <f>IF($F530=dane!$B$8,6743+3,(IF($F530=dane!$B$9,6743+4,(IF($F530=dane!$B$10,6743+5,6743)))))</f>
        <v>6743</v>
      </c>
    </row>
    <row r="531" spans="1:15" ht="45" x14ac:dyDescent="0.25">
      <c r="A531" s="62">
        <f>IF(zgłoszenia[[#This Row],[ID]]&gt;0,A530+1,"--")</f>
        <v>528</v>
      </c>
      <c r="B531" s="14" t="s">
        <v>38</v>
      </c>
      <c r="C531" s="70">
        <v>10251</v>
      </c>
      <c r="D531" s="12">
        <v>42871</v>
      </c>
      <c r="E531" s="31" t="s">
        <v>928</v>
      </c>
      <c r="F531" s="13" t="s">
        <v>17</v>
      </c>
      <c r="G531" s="13" t="s">
        <v>18</v>
      </c>
      <c r="H531" s="13" t="s">
        <v>471</v>
      </c>
      <c r="I531" s="36" t="s">
        <v>927</v>
      </c>
      <c r="J531" s="13">
        <v>457</v>
      </c>
      <c r="K5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BOŚ.6743.457.2017.IN</v>
      </c>
      <c r="L531" s="12">
        <v>42892</v>
      </c>
      <c r="M531" s="13" t="s">
        <v>19</v>
      </c>
      <c r="N531" s="11">
        <f ca="1">IF(zgłoszenia[[#This Row],[ID]]&gt;0,IF(zgłoszenia[[#This Row],[Data zakończenia sprawy]]=0,TODAY()-D531,zgłoszenia[[#This Row],[Data zakończenia sprawy]]-zgłoszenia[[#This Row],[Data wpływu wniosku]]),"")</f>
        <v>21</v>
      </c>
      <c r="O531" s="65">
        <f>IF($F531=dane!$B$8,6743+3,(IF($F531=dane!$B$9,6743+4,(IF($F531=dane!$B$10,6743+5,6743)))))</f>
        <v>6743</v>
      </c>
    </row>
    <row r="532" spans="1:15" ht="45" x14ac:dyDescent="0.25">
      <c r="A532" s="62">
        <f>IF(zgłoszenia[[#This Row],[ID]]&gt;0,A531+1,"--")</f>
        <v>529</v>
      </c>
      <c r="B532" s="14" t="s">
        <v>38</v>
      </c>
      <c r="C532" s="70">
        <v>10342</v>
      </c>
      <c r="D532" s="12">
        <v>42872</v>
      </c>
      <c r="E532" s="31" t="s">
        <v>180</v>
      </c>
      <c r="F532" s="13" t="s">
        <v>17</v>
      </c>
      <c r="G532" s="13" t="s">
        <v>18</v>
      </c>
      <c r="H532" s="13" t="s">
        <v>150</v>
      </c>
      <c r="I532" s="36" t="s">
        <v>929</v>
      </c>
      <c r="J532" s="13">
        <v>468</v>
      </c>
      <c r="K5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BOŚ.6743.468.2017.IN</v>
      </c>
      <c r="L532" s="12">
        <v>42888</v>
      </c>
      <c r="M532" s="13" t="s">
        <v>19</v>
      </c>
      <c r="N532" s="11">
        <f ca="1">IF(zgłoszenia[[#This Row],[ID]]&gt;0,IF(zgłoszenia[[#This Row],[Data zakończenia sprawy]]=0,TODAY()-D532,zgłoszenia[[#This Row],[Data zakończenia sprawy]]-zgłoszenia[[#This Row],[Data wpływu wniosku]]),"")</f>
        <v>16</v>
      </c>
      <c r="O532" s="65">
        <f>IF($F532=dane!$B$8,6743+3,(IF($F532=dane!$B$9,6743+4,(IF($F532=dane!$B$10,6743+5,6743)))))</f>
        <v>6743</v>
      </c>
    </row>
    <row r="533" spans="1:15" ht="30" x14ac:dyDescent="0.25">
      <c r="A533" s="62">
        <f>IF(zgłoszenia[[#This Row],[ID]]&gt;0,A532+1,"--")</f>
        <v>530</v>
      </c>
      <c r="B533" s="14" t="s">
        <v>59</v>
      </c>
      <c r="C533" s="70">
        <v>10324</v>
      </c>
      <c r="D533" s="12">
        <v>42872</v>
      </c>
      <c r="E533" s="31" t="s">
        <v>416</v>
      </c>
      <c r="F533" s="13" t="s">
        <v>17</v>
      </c>
      <c r="G533" s="13" t="s">
        <v>29</v>
      </c>
      <c r="H533" s="13" t="s">
        <v>99</v>
      </c>
      <c r="I533" s="36" t="s">
        <v>930</v>
      </c>
      <c r="J533" s="13">
        <v>480</v>
      </c>
      <c r="K5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BOŚ.6743.480.2017.SR</v>
      </c>
      <c r="L533" s="12">
        <v>42879</v>
      </c>
      <c r="M533" s="13" t="s">
        <v>22</v>
      </c>
      <c r="N533" s="11">
        <f ca="1">IF(zgłoszenia[[#This Row],[ID]]&gt;0,IF(zgłoszenia[[#This Row],[Data zakończenia sprawy]]=0,TODAY()-D533,zgłoszenia[[#This Row],[Data zakończenia sprawy]]-zgłoszenia[[#This Row],[Data wpływu wniosku]]),"")</f>
        <v>7</v>
      </c>
      <c r="O533" s="65">
        <f>IF($F533=dane!$B$8,6743+3,(IF($F533=dane!$B$9,6743+4,(IF($F533=dane!$B$10,6743+5,6743)))))</f>
        <v>6743</v>
      </c>
    </row>
    <row r="534" spans="1:15" s="3" customFormat="1" ht="105" x14ac:dyDescent="0.25">
      <c r="A534" s="62">
        <f>IF(zgłoszenia[[#This Row],[ID]]&gt;0,A533+1,"--")</f>
        <v>531</v>
      </c>
      <c r="B534" s="14" t="s">
        <v>59</v>
      </c>
      <c r="C534" s="70">
        <v>10344</v>
      </c>
      <c r="D534" s="12">
        <v>42872</v>
      </c>
      <c r="E534" s="31" t="s">
        <v>931</v>
      </c>
      <c r="F534" s="13" t="s">
        <v>17</v>
      </c>
      <c r="G534" s="13" t="s">
        <v>26</v>
      </c>
      <c r="H534" s="13" t="s">
        <v>443</v>
      </c>
      <c r="I534" s="36" t="s">
        <v>932</v>
      </c>
      <c r="J534" s="13">
        <v>476</v>
      </c>
      <c r="K5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BOŚ.6743.476.2017.SR</v>
      </c>
      <c r="L534" s="12">
        <v>42886</v>
      </c>
      <c r="M534" s="13" t="s">
        <v>19</v>
      </c>
      <c r="N534" s="11">
        <f ca="1">IF(zgłoszenia[[#This Row],[ID]]&gt;0,IF(zgłoszenia[[#This Row],[Data zakończenia sprawy]]=0,TODAY()-D534,zgłoszenia[[#This Row],[Data zakończenia sprawy]]-zgłoszenia[[#This Row],[Data wpływu wniosku]]),"")</f>
        <v>14</v>
      </c>
      <c r="O534" s="65">
        <f>IF($F534=dane!$B$8,6743+3,(IF($F534=dane!$B$9,6743+4,(IF($F534=dane!$B$10,6743+5,6743)))))</f>
        <v>6743</v>
      </c>
    </row>
    <row r="535" spans="1:15" ht="30" x14ac:dyDescent="0.25">
      <c r="A535" s="62">
        <f>IF(zgłoszenia[[#This Row],[ID]]&gt;0,A534+1,"--")</f>
        <v>532</v>
      </c>
      <c r="B535" s="14" t="s">
        <v>11</v>
      </c>
      <c r="C535" s="70">
        <v>10306</v>
      </c>
      <c r="D535" s="12">
        <v>42872</v>
      </c>
      <c r="E535" s="31" t="s">
        <v>933</v>
      </c>
      <c r="F535" s="13" t="s">
        <v>17</v>
      </c>
      <c r="G535" s="13" t="s">
        <v>30</v>
      </c>
      <c r="H535" s="13" t="s">
        <v>934</v>
      </c>
      <c r="I535" s="36" t="s">
        <v>935</v>
      </c>
      <c r="J535" s="13">
        <v>463</v>
      </c>
      <c r="K5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BOŚ.6743.463.2017.AA</v>
      </c>
      <c r="L535" s="12">
        <v>42880</v>
      </c>
      <c r="M535" s="13" t="s">
        <v>22</v>
      </c>
      <c r="N535" s="11">
        <f ca="1">IF(zgłoszenia[[#This Row],[ID]]&gt;0,IF(zgłoszenia[[#This Row],[Data zakończenia sprawy]]=0,TODAY()-D535,zgłoszenia[[#This Row],[Data zakończenia sprawy]]-zgłoszenia[[#This Row],[Data wpływu wniosku]]),"")</f>
        <v>8</v>
      </c>
      <c r="O535" s="65">
        <f>IF($F535=dane!$B$8,6743+3,(IF($F535=dane!$B$9,6743+4,(IF($F535=dane!$B$10,6743+5,6743)))))</f>
        <v>6743</v>
      </c>
    </row>
    <row r="536" spans="1:15" ht="60" x14ac:dyDescent="0.25">
      <c r="A536" s="62">
        <f>IF(zgłoszenia[[#This Row],[ID]]&gt;0,A535+1,"--")</f>
        <v>533</v>
      </c>
      <c r="B536" s="14" t="s">
        <v>60</v>
      </c>
      <c r="C536" s="70">
        <v>10327</v>
      </c>
      <c r="D536" s="12">
        <v>42872</v>
      </c>
      <c r="E536" s="31" t="s">
        <v>936</v>
      </c>
      <c r="F536" s="13" t="s">
        <v>17</v>
      </c>
      <c r="G536" s="13" t="s">
        <v>32</v>
      </c>
      <c r="H536" s="13" t="s">
        <v>128</v>
      </c>
      <c r="I536" s="36" t="s">
        <v>937</v>
      </c>
      <c r="J536" s="13">
        <v>461</v>
      </c>
      <c r="K5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BOŚ.6743.461.2017.EJ</v>
      </c>
      <c r="L536" s="12">
        <v>42878</v>
      </c>
      <c r="M536" s="13" t="s">
        <v>19</v>
      </c>
      <c r="N536" s="11">
        <f ca="1">IF(zgłoszenia[[#This Row],[ID]]&gt;0,IF(zgłoszenia[[#This Row],[Data zakończenia sprawy]]=0,TODAY()-D536,zgłoszenia[[#This Row],[Data zakończenia sprawy]]-zgłoszenia[[#This Row],[Data wpływu wniosku]]),"")</f>
        <v>6</v>
      </c>
      <c r="O536" s="65">
        <f>IF($F536=dane!$B$8,6743+3,(IF($F536=dane!$B$9,6743+4,(IF($F536=dane!$B$10,6743+5,6743)))))</f>
        <v>6743</v>
      </c>
    </row>
    <row r="537" spans="1:15" ht="45" x14ac:dyDescent="0.25">
      <c r="A537" s="62">
        <f>IF(zgłoszenia[[#This Row],[ID]]&gt;0,A536+1,"--")</f>
        <v>534</v>
      </c>
      <c r="B537" s="14" t="s">
        <v>60</v>
      </c>
      <c r="C537" s="70">
        <v>10325</v>
      </c>
      <c r="D537" s="12">
        <v>42872</v>
      </c>
      <c r="E537" s="31" t="s">
        <v>938</v>
      </c>
      <c r="F537" s="13" t="s">
        <v>17</v>
      </c>
      <c r="G537" s="13" t="s">
        <v>32</v>
      </c>
      <c r="H537" s="13" t="s">
        <v>208</v>
      </c>
      <c r="I537" s="36" t="s">
        <v>939</v>
      </c>
      <c r="J537" s="13">
        <v>459</v>
      </c>
      <c r="K5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BOŚ.6743.459.2017.EJ</v>
      </c>
      <c r="L537" s="12">
        <v>42878</v>
      </c>
      <c r="M537" s="13" t="s">
        <v>19</v>
      </c>
      <c r="N537" s="11">
        <f ca="1">IF(zgłoszenia[[#This Row],[ID]]&gt;0,IF(zgłoszenia[[#This Row],[Data zakończenia sprawy]]=0,TODAY()-D537,zgłoszenia[[#This Row],[Data zakończenia sprawy]]-zgłoszenia[[#This Row],[Data wpływu wniosku]]),"")</f>
        <v>6</v>
      </c>
      <c r="O537" s="65">
        <f>IF($F537=dane!$B$8,6743+3,(IF($F537=dane!$B$9,6743+4,(IF($F537=dane!$B$10,6743+5,6743)))))</f>
        <v>6743</v>
      </c>
    </row>
    <row r="538" spans="1:15" ht="45" x14ac:dyDescent="0.25">
      <c r="A538" s="62">
        <f>IF(zgłoszenia[[#This Row],[ID]]&gt;0,A537+1,"--")</f>
        <v>535</v>
      </c>
      <c r="B538" s="14" t="s">
        <v>60</v>
      </c>
      <c r="C538" s="70">
        <v>10326</v>
      </c>
      <c r="D538" s="12">
        <v>42872</v>
      </c>
      <c r="E538" s="31" t="s">
        <v>938</v>
      </c>
      <c r="F538" s="13" t="s">
        <v>17</v>
      </c>
      <c r="G538" s="13" t="s">
        <v>32</v>
      </c>
      <c r="H538" s="13" t="s">
        <v>940</v>
      </c>
      <c r="I538" s="36" t="s">
        <v>941</v>
      </c>
      <c r="J538" s="13">
        <v>460</v>
      </c>
      <c r="K5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BOŚ.6743.460.2017.EJ</v>
      </c>
      <c r="L538" s="12">
        <v>42878</v>
      </c>
      <c r="M538" s="13" t="s">
        <v>19</v>
      </c>
      <c r="N538" s="11">
        <f ca="1">IF(zgłoszenia[[#This Row],[ID]]&gt;0,IF(zgłoszenia[[#This Row],[Data zakończenia sprawy]]=0,TODAY()-D538,zgłoszenia[[#This Row],[Data zakończenia sprawy]]-zgłoszenia[[#This Row],[Data wpływu wniosku]]),"")</f>
        <v>6</v>
      </c>
      <c r="O538" s="65">
        <f>IF($F538=dane!$B$8,6743+3,(IF($F538=dane!$B$9,6743+4,(IF($F538=dane!$B$10,6743+5,6743)))))</f>
        <v>6743</v>
      </c>
    </row>
    <row r="539" spans="1:15" ht="45" x14ac:dyDescent="0.25">
      <c r="A539" s="62">
        <f>IF(zgłoszenia[[#This Row],[ID]]&gt;0,A538+1,"--")</f>
        <v>536</v>
      </c>
      <c r="B539" s="14" t="s">
        <v>39</v>
      </c>
      <c r="C539" s="70">
        <v>10250</v>
      </c>
      <c r="D539" s="12">
        <v>42871</v>
      </c>
      <c r="E539" s="31" t="s">
        <v>942</v>
      </c>
      <c r="F539" s="13" t="s">
        <v>17</v>
      </c>
      <c r="G539" s="13" t="s">
        <v>32</v>
      </c>
      <c r="H539" s="13" t="s">
        <v>297</v>
      </c>
      <c r="I539" s="36" t="s">
        <v>943</v>
      </c>
      <c r="J539" s="13">
        <v>470</v>
      </c>
      <c r="K5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BOŚ.6743.470.2017.MS</v>
      </c>
      <c r="L539" s="12">
        <v>42888</v>
      </c>
      <c r="M539" s="13" t="s">
        <v>19</v>
      </c>
      <c r="N539" s="11">
        <f ca="1">IF(zgłoszenia[[#This Row],[ID]]&gt;0,IF(zgłoszenia[[#This Row],[Data zakończenia sprawy]]=0,TODAY()-D539,zgłoszenia[[#This Row],[Data zakończenia sprawy]]-zgłoszenia[[#This Row],[Data wpływu wniosku]]),"")</f>
        <v>17</v>
      </c>
      <c r="O539" s="65">
        <f>IF($F539=dane!$B$8,6743+3,(IF($F539=dane!$B$9,6743+4,(IF($F539=dane!$B$10,6743+5,6743)))))</f>
        <v>6743</v>
      </c>
    </row>
    <row r="540" spans="1:15" ht="45" x14ac:dyDescent="0.25">
      <c r="A540" s="62">
        <f>IF(zgłoszenia[[#This Row],[ID]]&gt;0,A539+1,"--")</f>
        <v>537</v>
      </c>
      <c r="B540" s="14" t="s">
        <v>38</v>
      </c>
      <c r="C540" s="70">
        <v>10497</v>
      </c>
      <c r="D540" s="12">
        <v>42873</v>
      </c>
      <c r="E540" s="31" t="s">
        <v>828</v>
      </c>
      <c r="F540" s="13" t="s">
        <v>17</v>
      </c>
      <c r="G540" s="13" t="s">
        <v>18</v>
      </c>
      <c r="H540" s="13" t="s">
        <v>104</v>
      </c>
      <c r="I540" s="36" t="s">
        <v>945</v>
      </c>
      <c r="J540" s="13">
        <v>474</v>
      </c>
      <c r="K5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BOŚ.6743.474.2017.IN</v>
      </c>
      <c r="L540" s="12">
        <v>42888</v>
      </c>
      <c r="M540" s="13" t="s">
        <v>19</v>
      </c>
      <c r="N540" s="11">
        <f ca="1">IF(zgłoszenia[[#This Row],[ID]]&gt;0,IF(zgłoszenia[[#This Row],[Data zakończenia sprawy]]=0,TODAY()-D540,zgłoszenia[[#This Row],[Data zakończenia sprawy]]-zgłoszenia[[#This Row],[Data wpływu wniosku]]),"")</f>
        <v>15</v>
      </c>
      <c r="O540" s="65">
        <f>IF($F540=dane!$B$8,6743+3,(IF($F540=dane!$B$9,6743+4,(IF($F540=dane!$B$10,6743+5,6743)))))</f>
        <v>6743</v>
      </c>
    </row>
    <row r="541" spans="1:15" ht="30" x14ac:dyDescent="0.25">
      <c r="A541" s="62">
        <f>IF(zgłoszenia[[#This Row],[ID]]&gt;0,A540+1,"--")</f>
        <v>538</v>
      </c>
      <c r="B541" s="14" t="s">
        <v>40</v>
      </c>
      <c r="C541" s="70">
        <v>10496</v>
      </c>
      <c r="D541" s="12">
        <v>42873</v>
      </c>
      <c r="E541" s="31" t="s">
        <v>946</v>
      </c>
      <c r="F541" s="13" t="s">
        <v>20</v>
      </c>
      <c r="G541" s="13" t="s">
        <v>21</v>
      </c>
      <c r="H541" s="13" t="s">
        <v>628</v>
      </c>
      <c r="I541" s="36" t="s">
        <v>947</v>
      </c>
      <c r="J541" s="13">
        <v>482</v>
      </c>
      <c r="K5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BOŚ.6743.482.2017.ŁD</v>
      </c>
      <c r="L541" s="12">
        <v>42880</v>
      </c>
      <c r="M541" s="13" t="s">
        <v>22</v>
      </c>
      <c r="N541" s="11">
        <f ca="1">IF(zgłoszenia[[#This Row],[ID]]&gt;0,IF(zgłoszenia[[#This Row],[Data zakończenia sprawy]]=0,TODAY()-D541,zgłoszenia[[#This Row],[Data zakończenia sprawy]]-zgłoszenia[[#This Row],[Data wpływu wniosku]]),"")</f>
        <v>7</v>
      </c>
      <c r="O541" s="65">
        <f>IF($F541=dane!$B$8,6743+3,(IF($F541=dane!$B$9,6743+4,(IF($F541=dane!$B$10,6743+5,6743)))))</f>
        <v>6743</v>
      </c>
    </row>
    <row r="542" spans="1:15" ht="30" x14ac:dyDescent="0.25">
      <c r="A542" s="62">
        <f>IF(zgłoszenia[[#This Row],[ID]]&gt;0,A541+1,"--")</f>
        <v>539</v>
      </c>
      <c r="B542" s="14" t="s">
        <v>39</v>
      </c>
      <c r="C542" s="70">
        <v>10511</v>
      </c>
      <c r="D542" s="12">
        <v>42873</v>
      </c>
      <c r="E542" s="31" t="s">
        <v>948</v>
      </c>
      <c r="F542" s="13" t="s">
        <v>23</v>
      </c>
      <c r="G542" s="13" t="s">
        <v>32</v>
      </c>
      <c r="H542" s="13" t="s">
        <v>135</v>
      </c>
      <c r="I542" s="36" t="s">
        <v>949</v>
      </c>
      <c r="J542" s="13">
        <v>499</v>
      </c>
      <c r="K5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BOŚ.6743.499.2017.MS</v>
      </c>
      <c r="L542" s="12">
        <v>42891</v>
      </c>
      <c r="M542" s="13" t="s">
        <v>31</v>
      </c>
      <c r="N542" s="11">
        <f ca="1">IF(zgłoszenia[[#This Row],[ID]]&gt;0,IF(zgłoszenia[[#This Row],[Data zakończenia sprawy]]=0,TODAY()-D542,zgłoszenia[[#This Row],[Data zakończenia sprawy]]-zgłoszenia[[#This Row],[Data wpływu wniosku]]),"")</f>
        <v>18</v>
      </c>
      <c r="O542" s="65">
        <f>IF($F542=dane!$B$8,6743+3,(IF($F542=dane!$B$9,6743+4,(IF($F542=dane!$B$10,6743+5,6743)))))</f>
        <v>6743</v>
      </c>
    </row>
    <row r="543" spans="1:15" ht="60" x14ac:dyDescent="0.25">
      <c r="A543" s="62">
        <f>IF(zgłoszenia[[#This Row],[ID]]&gt;0,A542+1,"--")</f>
        <v>540</v>
      </c>
      <c r="B543" s="14" t="s">
        <v>59</v>
      </c>
      <c r="C543" s="70">
        <v>10547</v>
      </c>
      <c r="D543" s="12">
        <v>42874</v>
      </c>
      <c r="E543" s="31" t="s">
        <v>950</v>
      </c>
      <c r="F543" s="13" t="s">
        <v>28</v>
      </c>
      <c r="G543" s="13" t="s">
        <v>29</v>
      </c>
      <c r="H543" s="13" t="s">
        <v>281</v>
      </c>
      <c r="I543" s="36" t="s">
        <v>951</v>
      </c>
      <c r="J543" s="13">
        <v>477</v>
      </c>
      <c r="K5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BOŚ.6743.477.2017.SR</v>
      </c>
      <c r="L543" s="12">
        <v>42899</v>
      </c>
      <c r="M543" s="13" t="s">
        <v>31</v>
      </c>
      <c r="N543" s="11">
        <f ca="1">IF(zgłoszenia[[#This Row],[ID]]&gt;0,IF(zgłoszenia[[#This Row],[Data zakończenia sprawy]]=0,TODAY()-D543,zgłoszenia[[#This Row],[Data zakończenia sprawy]]-zgłoszenia[[#This Row],[Data wpływu wniosku]]),"")</f>
        <v>25</v>
      </c>
      <c r="O543" s="65">
        <f>IF($F543=dane!$B$8,6743+3,(IF($F543=dane!$B$9,6743+4,(IF($F543=dane!$B$10,6743+5,6743)))))</f>
        <v>6743</v>
      </c>
    </row>
    <row r="544" spans="1:15" ht="30" x14ac:dyDescent="0.25">
      <c r="A544" s="62">
        <f>IF(zgłoszenia[[#This Row],[ID]]&gt;0,A543+1,"--")</f>
        <v>541</v>
      </c>
      <c r="B544" s="14" t="s">
        <v>60</v>
      </c>
      <c r="C544" s="70">
        <v>10517</v>
      </c>
      <c r="D544" s="12">
        <v>42873</v>
      </c>
      <c r="E544" s="31" t="s">
        <v>109</v>
      </c>
      <c r="F544" s="13" t="s">
        <v>17</v>
      </c>
      <c r="G544" s="13" t="s">
        <v>33</v>
      </c>
      <c r="H544" s="13" t="s">
        <v>155</v>
      </c>
      <c r="I544" s="36" t="s">
        <v>870</v>
      </c>
      <c r="J544" s="13">
        <v>475</v>
      </c>
      <c r="K5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BOŚ.6743.475.2017.EJ</v>
      </c>
      <c r="L544" s="12">
        <v>42886</v>
      </c>
      <c r="M544" s="13" t="s">
        <v>31</v>
      </c>
      <c r="N544" s="11">
        <f ca="1">IF(zgłoszenia[[#This Row],[ID]]&gt;0,IF(zgłoszenia[[#This Row],[Data zakończenia sprawy]]=0,TODAY()-D544,zgłoszenia[[#This Row],[Data zakończenia sprawy]]-zgłoszenia[[#This Row],[Data wpływu wniosku]]),"")</f>
        <v>13</v>
      </c>
      <c r="O544" s="65">
        <f>IF($F544=dane!$B$8,6743+3,(IF($F544=dane!$B$9,6743+4,(IF($F544=dane!$B$10,6743+5,6743)))))</f>
        <v>6743</v>
      </c>
    </row>
    <row r="545" spans="1:15" ht="45" x14ac:dyDescent="0.25">
      <c r="A545" s="62">
        <f>IF(zgłoszenia[[#This Row],[ID]]&gt;0,A544+1,"--")</f>
        <v>542</v>
      </c>
      <c r="B545" s="14" t="s">
        <v>60</v>
      </c>
      <c r="C545" s="70">
        <v>10574</v>
      </c>
      <c r="D545" s="12">
        <v>42874</v>
      </c>
      <c r="E545" s="31" t="s">
        <v>952</v>
      </c>
      <c r="F545" s="13" t="s">
        <v>23</v>
      </c>
      <c r="G545" s="13" t="s">
        <v>32</v>
      </c>
      <c r="H545" s="78" t="s">
        <v>1081</v>
      </c>
      <c r="I545" s="36" t="s">
        <v>954</v>
      </c>
      <c r="J545" s="13">
        <v>484</v>
      </c>
      <c r="K5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BOŚ.6743.484.2017.EJ</v>
      </c>
      <c r="L545" s="12">
        <v>42895</v>
      </c>
      <c r="M545" s="13" t="s">
        <v>19</v>
      </c>
      <c r="N545" s="11">
        <f ca="1">IF(zgłoszenia[[#This Row],[ID]]&gt;0,IF(zgłoszenia[[#This Row],[Data zakończenia sprawy]]=0,TODAY()-D545,zgłoszenia[[#This Row],[Data zakończenia sprawy]]-zgłoszenia[[#This Row],[Data wpływu wniosku]]),"")</f>
        <v>21</v>
      </c>
      <c r="O545" s="65">
        <f>IF($F545=dane!$B$8,6743+3,(IF($F545=dane!$B$9,6743+4,(IF($F545=dane!$B$10,6743+5,6743)))))</f>
        <v>6743</v>
      </c>
    </row>
    <row r="546" spans="1:15" ht="45" x14ac:dyDescent="0.25">
      <c r="A546" s="62">
        <f>IF(zgłoszenia[[#This Row],[ID]]&gt;0,A545+1,"--")</f>
        <v>543</v>
      </c>
      <c r="B546" s="14" t="s">
        <v>39</v>
      </c>
      <c r="C546" s="70">
        <v>10649</v>
      </c>
      <c r="D546" s="12">
        <v>42874</v>
      </c>
      <c r="E546" s="31" t="s">
        <v>956</v>
      </c>
      <c r="F546" s="13" t="s">
        <v>58</v>
      </c>
      <c r="G546" s="13" t="s">
        <v>32</v>
      </c>
      <c r="H546" s="13" t="s">
        <v>419</v>
      </c>
      <c r="I546" s="36" t="s">
        <v>955</v>
      </c>
      <c r="J546" s="13">
        <v>500</v>
      </c>
      <c r="K5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BOŚ.6746.500.2017.MS</v>
      </c>
      <c r="L546" s="12">
        <v>42893</v>
      </c>
      <c r="M546" s="13" t="s">
        <v>19</v>
      </c>
      <c r="N546" s="11">
        <f ca="1">IF(zgłoszenia[[#This Row],[ID]]&gt;0,IF(zgłoszenia[[#This Row],[Data zakończenia sprawy]]=0,TODAY()-D546,zgłoszenia[[#This Row],[Data zakończenia sprawy]]-zgłoszenia[[#This Row],[Data wpływu wniosku]]),"")</f>
        <v>19</v>
      </c>
      <c r="O546" s="65">
        <f>IF($F546=dane!$B$8,6743+3,(IF($F546=dane!$B$9,6743+4,(IF($F546=dane!$B$10,6743+5,6743)))))</f>
        <v>6746</v>
      </c>
    </row>
    <row r="547" spans="1:15" ht="45" x14ac:dyDescent="0.25">
      <c r="A547" s="62">
        <f>IF(zgłoszenia[[#This Row],[ID]]&gt;0,A546+1,"--")</f>
        <v>544</v>
      </c>
      <c r="B547" s="14" t="s">
        <v>37</v>
      </c>
      <c r="C547" s="70">
        <v>10642</v>
      </c>
      <c r="D547" s="12">
        <v>42874</v>
      </c>
      <c r="E547" s="31" t="s">
        <v>180</v>
      </c>
      <c r="F547" s="13" t="s">
        <v>17</v>
      </c>
      <c r="G547" s="13" t="s">
        <v>29</v>
      </c>
      <c r="H547" s="13" t="s">
        <v>87</v>
      </c>
      <c r="I547" s="36" t="s">
        <v>586</v>
      </c>
      <c r="J547" s="13">
        <v>489</v>
      </c>
      <c r="K5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BOŚ.6743.489.2017.AŁ</v>
      </c>
      <c r="L547" s="12">
        <v>42888</v>
      </c>
      <c r="M547" s="13" t="s">
        <v>19</v>
      </c>
      <c r="N547" s="11">
        <f ca="1">IF(zgłoszenia[[#This Row],[ID]]&gt;0,IF(zgłoszenia[[#This Row],[Data zakończenia sprawy]]=0,TODAY()-D547,zgłoszenia[[#This Row],[Data zakończenia sprawy]]-zgłoszenia[[#This Row],[Data wpływu wniosku]]),"")</f>
        <v>14</v>
      </c>
      <c r="O547" s="65">
        <f>IF($F547=dane!$B$8,6743+3,(IF($F547=dane!$B$9,6743+4,(IF($F547=dane!$B$10,6743+5,6743)))))</f>
        <v>6743</v>
      </c>
    </row>
    <row r="548" spans="1:15" ht="30" x14ac:dyDescent="0.25">
      <c r="A548" s="62">
        <f>IF(zgłoszenia[[#This Row],[ID]]&gt;0,A547+1,"--")</f>
        <v>545</v>
      </c>
      <c r="B548" s="14" t="s">
        <v>59</v>
      </c>
      <c r="C548" s="70">
        <v>10643</v>
      </c>
      <c r="D548" s="12">
        <v>42874</v>
      </c>
      <c r="E548" s="31" t="s">
        <v>180</v>
      </c>
      <c r="F548" s="13" t="s">
        <v>17</v>
      </c>
      <c r="G548" s="13" t="s">
        <v>29</v>
      </c>
      <c r="H548" s="13" t="s">
        <v>99</v>
      </c>
      <c r="I548" s="36" t="s">
        <v>957</v>
      </c>
      <c r="J548" s="13">
        <v>478</v>
      </c>
      <c r="K5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BOŚ.6743.478.2017.SR</v>
      </c>
      <c r="L548" s="12">
        <v>42879</v>
      </c>
      <c r="M548" s="13" t="s">
        <v>22</v>
      </c>
      <c r="N548" s="11">
        <f ca="1">IF(zgłoszenia[[#This Row],[ID]]&gt;0,IF(zgłoszenia[[#This Row],[Data zakończenia sprawy]]=0,TODAY()-D548,zgłoszenia[[#This Row],[Data zakończenia sprawy]]-zgłoszenia[[#This Row],[Data wpływu wniosku]]),"")</f>
        <v>5</v>
      </c>
      <c r="O548" s="65">
        <f>IF($F548=dane!$B$8,6743+3,(IF($F548=dane!$B$9,6743+4,(IF($F548=dane!$B$10,6743+5,6743)))))</f>
        <v>6743</v>
      </c>
    </row>
    <row r="549" spans="1:15" ht="30" x14ac:dyDescent="0.25">
      <c r="A549" s="62">
        <f>IF(zgłoszenia[[#This Row],[ID]]&gt;0,A548+1,"--")</f>
        <v>546</v>
      </c>
      <c r="B549" s="14" t="s">
        <v>37</v>
      </c>
      <c r="C549" s="70">
        <v>10644</v>
      </c>
      <c r="D549" s="12">
        <v>42877</v>
      </c>
      <c r="E549" s="31" t="s">
        <v>180</v>
      </c>
      <c r="F549" s="13" t="s">
        <v>17</v>
      </c>
      <c r="G549" s="13" t="s">
        <v>29</v>
      </c>
      <c r="H549" s="13" t="s">
        <v>99</v>
      </c>
      <c r="I549" s="36" t="s">
        <v>958</v>
      </c>
      <c r="J549" s="13">
        <v>488</v>
      </c>
      <c r="K5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BOŚ.6743.488.2017.AŁ</v>
      </c>
      <c r="L549" s="12">
        <v>42888</v>
      </c>
      <c r="M549" s="13" t="s">
        <v>31</v>
      </c>
      <c r="N549" s="11">
        <f ca="1">IF(zgłoszenia[[#This Row],[ID]]&gt;0,IF(zgłoszenia[[#This Row],[Data zakończenia sprawy]]=0,TODAY()-D549,zgłoszenia[[#This Row],[Data zakończenia sprawy]]-zgłoszenia[[#This Row],[Data wpływu wniosku]]),"")</f>
        <v>11</v>
      </c>
      <c r="O549" s="65">
        <f>IF($F549=dane!$B$8,6743+3,(IF($F549=dane!$B$9,6743+4,(IF($F549=dane!$B$10,6743+5,6743)))))</f>
        <v>6743</v>
      </c>
    </row>
    <row r="550" spans="1:15" ht="45" x14ac:dyDescent="0.25">
      <c r="A550" s="62">
        <f>IF(zgłoszenia[[#This Row],[ID]]&gt;0,A549+1,"--")</f>
        <v>547</v>
      </c>
      <c r="B550" s="14" t="s">
        <v>38</v>
      </c>
      <c r="C550" s="70">
        <v>10646</v>
      </c>
      <c r="D550" s="12">
        <v>42874</v>
      </c>
      <c r="E550" s="31" t="s">
        <v>139</v>
      </c>
      <c r="F550" s="13" t="s">
        <v>17</v>
      </c>
      <c r="G550" s="13" t="s">
        <v>18</v>
      </c>
      <c r="H550" s="13" t="s">
        <v>92</v>
      </c>
      <c r="I550" s="36" t="s">
        <v>959</v>
      </c>
      <c r="J550" s="13">
        <v>483</v>
      </c>
      <c r="K5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BOŚ.6743.483.2017.IN</v>
      </c>
      <c r="L550" s="12">
        <v>42888</v>
      </c>
      <c r="M550" s="13" t="s">
        <v>19</v>
      </c>
      <c r="N550" s="11">
        <f ca="1">IF(zgłoszenia[[#This Row],[ID]]&gt;0,IF(zgłoszenia[[#This Row],[Data zakończenia sprawy]]=0,TODAY()-D550,zgłoszenia[[#This Row],[Data zakończenia sprawy]]-zgłoszenia[[#This Row],[Data wpływu wniosku]]),"")</f>
        <v>14</v>
      </c>
      <c r="O550" s="65">
        <f>IF($F550=dane!$B$8,6743+3,(IF($F550=dane!$B$9,6743+4,(IF($F550=dane!$B$10,6743+5,6743)))))</f>
        <v>6743</v>
      </c>
    </row>
    <row r="551" spans="1:15" ht="45" x14ac:dyDescent="0.25">
      <c r="A551" s="62">
        <f>IF(zgłoszenia[[#This Row],[ID]]&gt;0,A550+1,"--")</f>
        <v>548</v>
      </c>
      <c r="B551" s="14" t="s">
        <v>59</v>
      </c>
      <c r="C551" s="70">
        <v>10640</v>
      </c>
      <c r="D551" s="12">
        <v>42874</v>
      </c>
      <c r="E551" s="31" t="s">
        <v>180</v>
      </c>
      <c r="F551" s="13" t="s">
        <v>17</v>
      </c>
      <c r="G551" s="13" t="s">
        <v>29</v>
      </c>
      <c r="H551" s="13" t="s">
        <v>507</v>
      </c>
      <c r="I551" s="36" t="s">
        <v>960</v>
      </c>
      <c r="J551" s="13">
        <v>511</v>
      </c>
      <c r="K5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BOŚ.6743.511.2017.SR</v>
      </c>
      <c r="L551" s="12">
        <v>42899</v>
      </c>
      <c r="M551" s="13" t="s">
        <v>19</v>
      </c>
      <c r="N551" s="11">
        <f ca="1">IF(zgłoszenia[[#This Row],[ID]]&gt;0,IF(zgłoszenia[[#This Row],[Data zakończenia sprawy]]=0,TODAY()-D551,zgłoszenia[[#This Row],[Data zakończenia sprawy]]-zgłoszenia[[#This Row],[Data wpływu wniosku]]),"")</f>
        <v>25</v>
      </c>
      <c r="O551" s="65">
        <f>IF($F551=dane!$B$8,6743+3,(IF($F551=dane!$B$9,6743+4,(IF($F551=dane!$B$10,6743+5,6743)))))</f>
        <v>6743</v>
      </c>
    </row>
    <row r="552" spans="1:15" ht="45" x14ac:dyDescent="0.25">
      <c r="A552" s="62">
        <f>IF(zgłoszenia[[#This Row],[ID]]&gt;0,A551+1,"--")</f>
        <v>549</v>
      </c>
      <c r="B552" s="14" t="s">
        <v>36</v>
      </c>
      <c r="C552" s="70">
        <v>10641</v>
      </c>
      <c r="D552" s="12">
        <v>42874</v>
      </c>
      <c r="E552" s="31" t="s">
        <v>729</v>
      </c>
      <c r="F552" s="13" t="s">
        <v>20</v>
      </c>
      <c r="G552" s="13" t="s">
        <v>29</v>
      </c>
      <c r="H552" s="13" t="s">
        <v>29</v>
      </c>
      <c r="I552" s="36" t="s">
        <v>961</v>
      </c>
      <c r="J552" s="13">
        <v>479</v>
      </c>
      <c r="K5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BOŚ.6743.479.2017.KŻ</v>
      </c>
      <c r="L552" s="12">
        <v>42905</v>
      </c>
      <c r="M552" s="13" t="s">
        <v>19</v>
      </c>
      <c r="N552" s="11">
        <f ca="1">IF(zgłoszenia[[#This Row],[ID]]&gt;0,IF(zgłoszenia[[#This Row],[Data zakończenia sprawy]]=0,TODAY()-D552,zgłoszenia[[#This Row],[Data zakończenia sprawy]]-zgłoszenia[[#This Row],[Data wpływu wniosku]]),"")</f>
        <v>31</v>
      </c>
      <c r="O552" s="65">
        <f>IF($F552=dane!$B$8,6743+3,(IF($F552=dane!$B$9,6743+4,(IF($F552=dane!$B$10,6743+5,6743)))))</f>
        <v>6743</v>
      </c>
    </row>
    <row r="553" spans="1:15" ht="45" x14ac:dyDescent="0.25">
      <c r="A553" s="62">
        <f>IF(zgłoszenia[[#This Row],[ID]]&gt;0,A552+1,"--")</f>
        <v>550</v>
      </c>
      <c r="B553" s="14" t="s">
        <v>61</v>
      </c>
      <c r="C553" s="70">
        <v>10632</v>
      </c>
      <c r="D553" s="12">
        <v>42874</v>
      </c>
      <c r="E553" s="31" t="s">
        <v>180</v>
      </c>
      <c r="F553" s="13" t="s">
        <v>17</v>
      </c>
      <c r="G553" s="13" t="s">
        <v>29</v>
      </c>
      <c r="H553" s="13" t="s">
        <v>309</v>
      </c>
      <c r="I553" s="36" t="s">
        <v>962</v>
      </c>
      <c r="J553" s="13">
        <v>485</v>
      </c>
      <c r="K5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BOŚ.6743.485.2017.WK</v>
      </c>
      <c r="L553" s="12">
        <v>42891</v>
      </c>
      <c r="M553" s="13" t="s">
        <v>19</v>
      </c>
      <c r="N553" s="11">
        <f ca="1">IF(zgłoszenia[[#This Row],[ID]]&gt;0,IF(zgłoszenia[[#This Row],[Data zakończenia sprawy]]=0,TODAY()-D553,zgłoszenia[[#This Row],[Data zakończenia sprawy]]-zgłoszenia[[#This Row],[Data wpływu wniosku]]),"")</f>
        <v>17</v>
      </c>
      <c r="O553" s="65">
        <f>IF($F553=dane!$B$8,6743+3,(IF($F553=dane!$B$9,6743+4,(IF($F553=dane!$B$10,6743+5,6743)))))</f>
        <v>6743</v>
      </c>
    </row>
    <row r="554" spans="1:15" ht="45" x14ac:dyDescent="0.25">
      <c r="A554" s="62">
        <f>IF(zgłoszenia[[#This Row],[ID]]&gt;0,A553+1,"--")</f>
        <v>551</v>
      </c>
      <c r="B554" s="14" t="s">
        <v>61</v>
      </c>
      <c r="C554" s="70">
        <v>10624</v>
      </c>
      <c r="D554" s="12">
        <v>42874</v>
      </c>
      <c r="E554" s="31" t="s">
        <v>139</v>
      </c>
      <c r="F554" s="13" t="s">
        <v>17</v>
      </c>
      <c r="G554" s="13" t="s">
        <v>29</v>
      </c>
      <c r="H554" s="13" t="s">
        <v>118</v>
      </c>
      <c r="I554" s="36" t="s">
        <v>963</v>
      </c>
      <c r="J554" s="13">
        <v>486</v>
      </c>
      <c r="K5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BOŚ.6743.486.2017.WK</v>
      </c>
      <c r="L554" s="12">
        <v>42885</v>
      </c>
      <c r="M554" s="13" t="s">
        <v>19</v>
      </c>
      <c r="N554" s="11">
        <f ca="1">IF(zgłoszenia[[#This Row],[ID]]&gt;0,IF(zgłoszenia[[#This Row],[Data zakończenia sprawy]]=0,TODAY()-D554,zgłoszenia[[#This Row],[Data zakończenia sprawy]]-zgłoszenia[[#This Row],[Data wpływu wniosku]]),"")</f>
        <v>11</v>
      </c>
      <c r="O554" s="65">
        <f>IF($F554=dane!$B$8,6743+3,(IF($F554=dane!$B$9,6743+4,(IF($F554=dane!$B$10,6743+5,6743)))))</f>
        <v>6743</v>
      </c>
    </row>
    <row r="555" spans="1:15" ht="30" x14ac:dyDescent="0.25">
      <c r="A555" s="62">
        <f>IF(zgłoszenia[[#This Row],[ID]]&gt;0,A554+1,"--")</f>
        <v>552</v>
      </c>
      <c r="B555" s="14" t="s">
        <v>61</v>
      </c>
      <c r="C555" s="70">
        <v>10626</v>
      </c>
      <c r="D555" s="12">
        <v>42874</v>
      </c>
      <c r="E555" s="31" t="s">
        <v>964</v>
      </c>
      <c r="F555" s="13" t="s">
        <v>17</v>
      </c>
      <c r="G555" s="13" t="s">
        <v>29</v>
      </c>
      <c r="H555" s="13" t="s">
        <v>118</v>
      </c>
      <c r="I555" s="36" t="s">
        <v>355</v>
      </c>
      <c r="J555" s="13">
        <v>487</v>
      </c>
      <c r="K5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BOŚ.6743.487.2017.WK</v>
      </c>
      <c r="L555" s="12">
        <v>42886</v>
      </c>
      <c r="M555" s="13" t="s">
        <v>62</v>
      </c>
      <c r="N555" s="11">
        <f ca="1">IF(zgłoszenia[[#This Row],[ID]]&gt;0,IF(zgłoszenia[[#This Row],[Data zakończenia sprawy]]=0,TODAY()-D555,zgłoszenia[[#This Row],[Data zakończenia sprawy]]-zgłoszenia[[#This Row],[Data wpływu wniosku]]),"")</f>
        <v>12</v>
      </c>
      <c r="O555" s="65">
        <f>IF($F555=dane!$B$8,6743+3,(IF($F555=dane!$B$9,6743+4,(IF($F555=dane!$B$10,6743+5,6743)))))</f>
        <v>6743</v>
      </c>
    </row>
    <row r="556" spans="1:15" ht="45" x14ac:dyDescent="0.25">
      <c r="A556" s="62">
        <f>IF(zgłoszenia[[#This Row],[ID]]&gt;0,A555+1,"--")</f>
        <v>553</v>
      </c>
      <c r="B556" s="14" t="s">
        <v>36</v>
      </c>
      <c r="C556" s="70">
        <v>10713</v>
      </c>
      <c r="D556" s="12">
        <v>42877</v>
      </c>
      <c r="E556" s="31" t="s">
        <v>965</v>
      </c>
      <c r="F556" s="13" t="s">
        <v>20</v>
      </c>
      <c r="G556" s="13" t="s">
        <v>29</v>
      </c>
      <c r="H556" s="13" t="s">
        <v>29</v>
      </c>
      <c r="I556" s="36" t="s">
        <v>966</v>
      </c>
      <c r="J556" s="13">
        <v>505</v>
      </c>
      <c r="K5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BOŚ.6743.505.2017.KŻ</v>
      </c>
      <c r="L556" s="12">
        <v>42905</v>
      </c>
      <c r="M556" s="13" t="s">
        <v>19</v>
      </c>
      <c r="N556" s="11">
        <f ca="1">IF(zgłoszenia[[#This Row],[ID]]&gt;0,IF(zgłoszenia[[#This Row],[Data zakończenia sprawy]]=0,TODAY()-D556,zgłoszenia[[#This Row],[Data zakończenia sprawy]]-zgłoszenia[[#This Row],[Data wpływu wniosku]]),"")</f>
        <v>28</v>
      </c>
      <c r="O556" s="65">
        <f>IF($F556=dane!$B$8,6743+3,(IF($F556=dane!$B$9,6743+4,(IF($F556=dane!$B$10,6743+5,6743)))))</f>
        <v>6743</v>
      </c>
    </row>
    <row r="557" spans="1:15" ht="30" x14ac:dyDescent="0.25">
      <c r="A557" s="62">
        <f>IF(zgłoszenia[[#This Row],[ID]]&gt;0,A556+1,"--")</f>
        <v>554</v>
      </c>
      <c r="B557" s="14" t="s">
        <v>11</v>
      </c>
      <c r="C557" s="70">
        <v>10735</v>
      </c>
      <c r="D557" s="12">
        <v>42877</v>
      </c>
      <c r="E557" s="31" t="s">
        <v>967</v>
      </c>
      <c r="F557" s="13" t="s">
        <v>17</v>
      </c>
      <c r="G557" s="13" t="s">
        <v>24</v>
      </c>
      <c r="H557" s="13" t="s">
        <v>620</v>
      </c>
      <c r="I557" s="36" t="s">
        <v>968</v>
      </c>
      <c r="J557" s="13">
        <v>490</v>
      </c>
      <c r="K5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BOŚ.6743.490.2017.AA</v>
      </c>
      <c r="L557" s="12">
        <v>42880</v>
      </c>
      <c r="M557" s="13" t="s">
        <v>22</v>
      </c>
      <c r="N557" s="11">
        <f ca="1">IF(zgłoszenia[[#This Row],[ID]]&gt;0,IF(zgłoszenia[[#This Row],[Data zakończenia sprawy]]=0,TODAY()-D557,zgłoszenia[[#This Row],[Data zakończenia sprawy]]-zgłoszenia[[#This Row],[Data wpływu wniosku]]),"")</f>
        <v>3</v>
      </c>
      <c r="O557" s="65">
        <f>IF($F557=dane!$B$8,6743+3,(IF($F557=dane!$B$9,6743+4,(IF($F557=dane!$B$10,6743+5,6743)))))</f>
        <v>6743</v>
      </c>
    </row>
    <row r="558" spans="1:15" ht="30" x14ac:dyDescent="0.25">
      <c r="A558" s="62">
        <f>IF(zgłoszenia[[#This Row],[ID]]&gt;0,A557+1,"--")</f>
        <v>555</v>
      </c>
      <c r="B558" s="14" t="s">
        <v>39</v>
      </c>
      <c r="C558" s="70">
        <v>10864</v>
      </c>
      <c r="D558" s="12">
        <v>42878</v>
      </c>
      <c r="E558" s="31" t="s">
        <v>969</v>
      </c>
      <c r="F558" s="13" t="s">
        <v>23</v>
      </c>
      <c r="G558" s="13" t="s">
        <v>32</v>
      </c>
      <c r="H558" s="13" t="s">
        <v>135</v>
      </c>
      <c r="I558" s="36" t="s">
        <v>970</v>
      </c>
      <c r="J558" s="13">
        <v>501</v>
      </c>
      <c r="K5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BOŚ.6743.501.2017.MS</v>
      </c>
      <c r="L558" s="12">
        <v>42895</v>
      </c>
      <c r="M558" s="13" t="s">
        <v>31</v>
      </c>
      <c r="N558" s="11">
        <f ca="1">IF(zgłoszenia[[#This Row],[ID]]&gt;0,IF(zgłoszenia[[#This Row],[Data zakończenia sprawy]]=0,TODAY()-D558,zgłoszenia[[#This Row],[Data zakończenia sprawy]]-zgłoszenia[[#This Row],[Data wpływu wniosku]]),"")</f>
        <v>17</v>
      </c>
      <c r="O558" s="65">
        <f>IF($F558=dane!$B$8,6743+3,(IF($F558=dane!$B$9,6743+4,(IF($F558=dane!$B$10,6743+5,6743)))))</f>
        <v>6743</v>
      </c>
    </row>
    <row r="559" spans="1:15" ht="45" x14ac:dyDescent="0.25">
      <c r="A559" s="62">
        <f>IF(zgłoszenia[[#This Row],[ID]]&gt;0,A558+1,"--")</f>
        <v>556</v>
      </c>
      <c r="B559" s="14" t="s">
        <v>11</v>
      </c>
      <c r="C559" s="70">
        <v>10871</v>
      </c>
      <c r="D559" s="12">
        <v>42878</v>
      </c>
      <c r="E559" s="31" t="s">
        <v>971</v>
      </c>
      <c r="F559" s="13" t="s">
        <v>23</v>
      </c>
      <c r="G559" s="13" t="s">
        <v>24</v>
      </c>
      <c r="H559" s="13" t="s">
        <v>972</v>
      </c>
      <c r="I559" s="36" t="s">
        <v>973</v>
      </c>
      <c r="J559" s="13">
        <v>491</v>
      </c>
      <c r="K5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BOŚ.6743.491.2017.AA</v>
      </c>
      <c r="L559" s="12">
        <v>42884</v>
      </c>
      <c r="M559" s="13" t="s">
        <v>19</v>
      </c>
      <c r="N559" s="11">
        <f ca="1">IF(zgłoszenia[[#This Row],[ID]]&gt;0,IF(zgłoszenia[[#This Row],[Data zakończenia sprawy]]=0,TODAY()-D559,zgłoszenia[[#This Row],[Data zakończenia sprawy]]-zgłoszenia[[#This Row],[Data wpływu wniosku]]),"")</f>
        <v>6</v>
      </c>
      <c r="O559" s="65">
        <f>IF($F559=dane!$B$8,6743+3,(IF($F559=dane!$B$9,6743+4,(IF($F559=dane!$B$10,6743+5,6743)))))</f>
        <v>6743</v>
      </c>
    </row>
    <row r="560" spans="1:15" ht="45" x14ac:dyDescent="0.25">
      <c r="A560" s="62">
        <f>IF(zgłoszenia[[#This Row],[ID]]&gt;0,A559+1,"--")</f>
        <v>557</v>
      </c>
      <c r="B560" s="14" t="s">
        <v>11</v>
      </c>
      <c r="C560" s="70">
        <v>10881</v>
      </c>
      <c r="D560" s="12">
        <v>42878</v>
      </c>
      <c r="E560" s="31" t="s">
        <v>974</v>
      </c>
      <c r="F560" s="13" t="s">
        <v>23</v>
      </c>
      <c r="G560" s="13" t="s">
        <v>30</v>
      </c>
      <c r="H560" s="13" t="s">
        <v>896</v>
      </c>
      <c r="I560" s="36" t="s">
        <v>975</v>
      </c>
      <c r="J560" s="13">
        <v>492</v>
      </c>
      <c r="K5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BOŚ.6743.492.2017.AA</v>
      </c>
      <c r="L560" s="12">
        <v>42894</v>
      </c>
      <c r="M560" s="13" t="s">
        <v>19</v>
      </c>
      <c r="N560" s="11">
        <f ca="1">IF(zgłoszenia[[#This Row],[ID]]&gt;0,IF(zgłoszenia[[#This Row],[Data zakończenia sprawy]]=0,TODAY()-D560,zgłoszenia[[#This Row],[Data zakończenia sprawy]]-zgłoszenia[[#This Row],[Data wpływu wniosku]]),"")</f>
        <v>16</v>
      </c>
      <c r="O560" s="65">
        <f>IF($F560=dane!$B$8,6743+3,(IF($F560=dane!$B$9,6743+4,(IF($F560=dane!$B$10,6743+5,6743)))))</f>
        <v>6743</v>
      </c>
    </row>
    <row r="561" spans="1:21" ht="45" x14ac:dyDescent="0.25">
      <c r="A561" s="62">
        <f>IF(zgłoszenia[[#This Row],[ID]]&gt;0,A560+1,"--")</f>
        <v>558</v>
      </c>
      <c r="B561" s="14" t="s">
        <v>11</v>
      </c>
      <c r="C561" s="70">
        <v>10898</v>
      </c>
      <c r="D561" s="12">
        <v>42878</v>
      </c>
      <c r="E561" s="31" t="s">
        <v>976</v>
      </c>
      <c r="F561" s="13" t="s">
        <v>17</v>
      </c>
      <c r="G561" s="13" t="s">
        <v>24</v>
      </c>
      <c r="H561" s="13" t="s">
        <v>800</v>
      </c>
      <c r="I561" s="36" t="s">
        <v>977</v>
      </c>
      <c r="J561" s="13">
        <v>493</v>
      </c>
      <c r="K5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BOŚ.6743.493.2017.AA</v>
      </c>
      <c r="L561" s="12">
        <v>42891</v>
      </c>
      <c r="M561" s="13" t="s">
        <v>19</v>
      </c>
      <c r="N561" s="11">
        <f ca="1">IF(zgłoszenia[[#This Row],[ID]]&gt;0,IF(zgłoszenia[[#This Row],[Data zakończenia sprawy]]=0,TODAY()-D561,zgłoszenia[[#This Row],[Data zakończenia sprawy]]-zgłoszenia[[#This Row],[Data wpływu wniosku]]),"")</f>
        <v>13</v>
      </c>
      <c r="O561" s="65">
        <f>IF($F561=dane!$B$8,6743+3,(IF($F561=dane!$B$9,6743+4,(IF($F561=dane!$B$10,6743+5,6743)))))</f>
        <v>6743</v>
      </c>
    </row>
    <row r="562" spans="1:21" ht="45" x14ac:dyDescent="0.25">
      <c r="A562" s="62">
        <f>IF(zgłoszenia[[#This Row],[ID]]&gt;0,A561+1,"--")</f>
        <v>559</v>
      </c>
      <c r="B562" s="14" t="s">
        <v>38</v>
      </c>
      <c r="C562" s="70">
        <v>10968</v>
      </c>
      <c r="D562" s="12">
        <v>42879</v>
      </c>
      <c r="E562" s="31" t="s">
        <v>979</v>
      </c>
      <c r="F562" s="13" t="s">
        <v>17</v>
      </c>
      <c r="G562" s="13" t="s">
        <v>18</v>
      </c>
      <c r="H562" s="13" t="s">
        <v>980</v>
      </c>
      <c r="I562" s="36" t="s">
        <v>981</v>
      </c>
      <c r="J562" s="13">
        <v>496</v>
      </c>
      <c r="K5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BOŚ.6743.496.2017.IN</v>
      </c>
      <c r="L562" s="12">
        <v>42888</v>
      </c>
      <c r="M562" s="13" t="s">
        <v>19</v>
      </c>
      <c r="N562" s="11">
        <f ca="1">IF(zgłoszenia[[#This Row],[ID]]&gt;0,IF(zgłoszenia[[#This Row],[Data zakończenia sprawy]]=0,TODAY()-D562,zgłoszenia[[#This Row],[Data zakończenia sprawy]]-zgłoszenia[[#This Row],[Data wpływu wniosku]]),"")</f>
        <v>9</v>
      </c>
      <c r="O562" s="65">
        <f>IF($F562=dane!$B$8,6743+3,(IF($F562=dane!$B$9,6743+4,(IF($F562=dane!$B$10,6743+5,6743)))))</f>
        <v>6743</v>
      </c>
    </row>
    <row r="563" spans="1:21" ht="45" x14ac:dyDescent="0.25">
      <c r="A563" s="62">
        <f>IF(zgłoszenia[[#This Row],[ID]]&gt;0,A562+1,"--")</f>
        <v>560</v>
      </c>
      <c r="B563" s="14" t="s">
        <v>36</v>
      </c>
      <c r="C563" s="70">
        <v>10947</v>
      </c>
      <c r="D563" s="12">
        <v>42879</v>
      </c>
      <c r="E563" s="31" t="s">
        <v>139</v>
      </c>
      <c r="F563" s="13" t="s">
        <v>17</v>
      </c>
      <c r="G563" s="13" t="s">
        <v>29</v>
      </c>
      <c r="H563" s="13" t="s">
        <v>118</v>
      </c>
      <c r="I563" s="36" t="s">
        <v>982</v>
      </c>
      <c r="J563" s="13">
        <v>506</v>
      </c>
      <c r="K5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BOŚ.6743.506.2017.KŻ</v>
      </c>
      <c r="L563" s="12">
        <v>42905</v>
      </c>
      <c r="M563" s="13" t="s">
        <v>19</v>
      </c>
      <c r="N563" s="11">
        <f ca="1">IF(zgłoszenia[[#This Row],[ID]]&gt;0,IF(zgłoszenia[[#This Row],[Data zakończenia sprawy]]=0,TODAY()-D563,zgłoszenia[[#This Row],[Data zakończenia sprawy]]-zgłoszenia[[#This Row],[Data wpływu wniosku]]),"")</f>
        <v>26</v>
      </c>
      <c r="O563" s="65">
        <f>IF($F563=dane!$B$8,6743+3,(IF($F563=dane!$B$9,6743+4,(IF($F563=dane!$B$10,6743+5,6743)))))</f>
        <v>6743</v>
      </c>
    </row>
    <row r="564" spans="1:21" ht="45" x14ac:dyDescent="0.25">
      <c r="A564" s="62">
        <f>IF(zgłoszenia[[#This Row],[ID]]&gt;0,A563+1,"--")</f>
        <v>561</v>
      </c>
      <c r="B564" s="14" t="s">
        <v>39</v>
      </c>
      <c r="C564" s="70">
        <v>10942</v>
      </c>
      <c r="D564" s="12">
        <v>42879</v>
      </c>
      <c r="E564" s="31" t="s">
        <v>914</v>
      </c>
      <c r="F564" s="13" t="s">
        <v>23</v>
      </c>
      <c r="G564" s="13" t="s">
        <v>32</v>
      </c>
      <c r="H564" s="13" t="s">
        <v>983</v>
      </c>
      <c r="I564" s="36" t="s">
        <v>984</v>
      </c>
      <c r="J564" s="13">
        <v>502</v>
      </c>
      <c r="K5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BOŚ.6743.502.2017.MS</v>
      </c>
      <c r="L564" s="12">
        <v>42898</v>
      </c>
      <c r="M564" s="13" t="s">
        <v>19</v>
      </c>
      <c r="N564" s="11">
        <f ca="1">IF(zgłoszenia[[#This Row],[ID]]&gt;0,IF(zgłoszenia[[#This Row],[Data zakończenia sprawy]]=0,TODAY()-D564,zgłoszenia[[#This Row],[Data zakończenia sprawy]]-zgłoszenia[[#This Row],[Data wpływu wniosku]]),"")</f>
        <v>19</v>
      </c>
      <c r="O564" s="65">
        <f>IF($F564=dane!$B$8,6743+3,(IF($F564=dane!$B$9,6743+4,(IF($F564=dane!$B$10,6743+5,6743)))))</f>
        <v>6743</v>
      </c>
    </row>
    <row r="565" spans="1:21" ht="45" x14ac:dyDescent="0.25">
      <c r="A565" s="62">
        <f>IF(zgłoszenia[[#This Row],[ID]]&gt;0,A564+1,"--")</f>
        <v>562</v>
      </c>
      <c r="B565" s="14" t="s">
        <v>61</v>
      </c>
      <c r="C565" s="70">
        <v>10974</v>
      </c>
      <c r="D565" s="12">
        <v>42879</v>
      </c>
      <c r="E565" s="31" t="s">
        <v>280</v>
      </c>
      <c r="F565" s="13" t="s">
        <v>20</v>
      </c>
      <c r="G565" s="13" t="s">
        <v>29</v>
      </c>
      <c r="H565" s="13" t="s">
        <v>29</v>
      </c>
      <c r="I565" s="36" t="s">
        <v>985</v>
      </c>
      <c r="J565" s="13">
        <v>494</v>
      </c>
      <c r="K5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BOŚ.6743.494.2017.WK</v>
      </c>
      <c r="L565" s="12">
        <v>42894</v>
      </c>
      <c r="M565" s="13" t="s">
        <v>19</v>
      </c>
      <c r="N565" s="11">
        <f ca="1">IF(zgłoszenia[[#This Row],[ID]]&gt;0,IF(zgłoszenia[[#This Row],[Data zakończenia sprawy]]=0,TODAY()-D565,zgłoszenia[[#This Row],[Data zakończenia sprawy]]-zgłoszenia[[#This Row],[Data wpływu wniosku]]),"")</f>
        <v>15</v>
      </c>
      <c r="O565" s="65">
        <f>IF($F565=dane!$B$8,6743+3,(IF($F565=dane!$B$9,6743+4,(IF($F565=dane!$B$10,6743+5,6743)))))</f>
        <v>6743</v>
      </c>
    </row>
    <row r="566" spans="1:21" ht="45" x14ac:dyDescent="0.25">
      <c r="A566" s="62">
        <f>IF(zgłoszenia[[#This Row],[ID]]&gt;0,A565+1,"--")</f>
        <v>563</v>
      </c>
      <c r="B566" s="14" t="s">
        <v>61</v>
      </c>
      <c r="C566" s="70">
        <v>10953</v>
      </c>
      <c r="D566" s="12">
        <v>42879</v>
      </c>
      <c r="E566" s="31" t="s">
        <v>180</v>
      </c>
      <c r="F566" s="13" t="s">
        <v>17</v>
      </c>
      <c r="G566" s="13" t="s">
        <v>29</v>
      </c>
      <c r="H566" s="13" t="s">
        <v>99</v>
      </c>
      <c r="I566" s="36" t="s">
        <v>738</v>
      </c>
      <c r="J566" s="13">
        <v>495</v>
      </c>
      <c r="K5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BOŚ.6743.495.2017.WK</v>
      </c>
      <c r="L566" s="12">
        <v>42894</v>
      </c>
      <c r="M566" s="13" t="s">
        <v>19</v>
      </c>
      <c r="N566" s="11">
        <f ca="1">IF(zgłoszenia[[#This Row],[ID]]&gt;0,IF(zgłoszenia[[#This Row],[Data zakończenia sprawy]]=0,TODAY()-D566,zgłoszenia[[#This Row],[Data zakończenia sprawy]]-zgłoszenia[[#This Row],[Data wpływu wniosku]]),"")</f>
        <v>15</v>
      </c>
      <c r="O566" s="65">
        <f>IF($F566=dane!$B$8,6743+3,(IF($F566=dane!$B$9,6743+4,(IF($F566=dane!$B$10,6743+5,6743)))))</f>
        <v>6743</v>
      </c>
    </row>
    <row r="567" spans="1:21" ht="45" x14ac:dyDescent="0.25">
      <c r="A567" s="62">
        <f>IF(zgłoszenia[[#This Row],[ID]]&gt;0,A566+1,"--")</f>
        <v>564</v>
      </c>
      <c r="B567" s="14" t="s">
        <v>61</v>
      </c>
      <c r="C567" s="70">
        <v>11041</v>
      </c>
      <c r="D567" s="12">
        <v>42880</v>
      </c>
      <c r="E567" s="31" t="s">
        <v>986</v>
      </c>
      <c r="F567" s="13" t="s">
        <v>17</v>
      </c>
      <c r="G567" s="13" t="s">
        <v>32</v>
      </c>
      <c r="H567" s="13" t="s">
        <v>227</v>
      </c>
      <c r="I567" s="36" t="s">
        <v>987</v>
      </c>
      <c r="J567" s="13">
        <v>504</v>
      </c>
      <c r="K5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BOŚ.6743.504.2017.WK</v>
      </c>
      <c r="L567" s="12">
        <v>42899</v>
      </c>
      <c r="M567" s="13" t="s">
        <v>19</v>
      </c>
      <c r="N567" s="11">
        <f ca="1">IF(zgłoszenia[[#This Row],[ID]]&gt;0,IF(zgłoszenia[[#This Row],[Data zakończenia sprawy]]=0,TODAY()-D567,zgłoszenia[[#This Row],[Data zakończenia sprawy]]-zgłoszenia[[#This Row],[Data wpływu wniosku]]),"")</f>
        <v>19</v>
      </c>
      <c r="O567" s="65">
        <f>IF($F567=dane!$B$8,6743+3,(IF($F567=dane!$B$9,6743+4,(IF($F567=dane!$B$10,6743+5,6743)))))</f>
        <v>6743</v>
      </c>
    </row>
    <row r="568" spans="1:21" ht="45" x14ac:dyDescent="0.25">
      <c r="A568" s="62">
        <f>IF(zgłoszenia[[#This Row],[ID]]&gt;0,A567+1,"--")</f>
        <v>565</v>
      </c>
      <c r="B568" s="14" t="s">
        <v>61</v>
      </c>
      <c r="C568" s="70">
        <v>11038</v>
      </c>
      <c r="D568" s="12">
        <v>42880</v>
      </c>
      <c r="E568" s="31" t="s">
        <v>525</v>
      </c>
      <c r="F568" s="13" t="s">
        <v>20</v>
      </c>
      <c r="G568" s="13" t="s">
        <v>29</v>
      </c>
      <c r="H568" s="13" t="s">
        <v>281</v>
      </c>
      <c r="I568" s="36" t="s">
        <v>282</v>
      </c>
      <c r="J568" s="13">
        <v>503</v>
      </c>
      <c r="K5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BOŚ.6743.503.2017.WK</v>
      </c>
      <c r="L568" s="12">
        <v>42896</v>
      </c>
      <c r="M568" s="13" t="s">
        <v>19</v>
      </c>
      <c r="N568" s="11">
        <f ca="1">IF(zgłoszenia[[#This Row],[ID]]&gt;0,IF(zgłoszenia[[#This Row],[Data zakończenia sprawy]]=0,TODAY()-D568,zgłoszenia[[#This Row],[Data zakończenia sprawy]]-zgłoszenia[[#This Row],[Data wpływu wniosku]]),"")</f>
        <v>16</v>
      </c>
      <c r="O568" s="65">
        <f>IF($F568=dane!$B$8,6743+3,(IF($F568=dane!$B$9,6743+4,(IF($F568=dane!$B$10,6743+5,6743)))))</f>
        <v>6743</v>
      </c>
    </row>
    <row r="569" spans="1:21" ht="45" x14ac:dyDescent="0.25">
      <c r="A569" s="62">
        <f>IF(zgłoszenia[[#This Row],[ID]]&gt;0,A568+1,"--")</f>
        <v>566</v>
      </c>
      <c r="B569" s="14" t="s">
        <v>11</v>
      </c>
      <c r="C569" s="70">
        <v>11035</v>
      </c>
      <c r="D569" s="12">
        <v>42880</v>
      </c>
      <c r="E569" s="31" t="s">
        <v>988</v>
      </c>
      <c r="F569" s="13" t="s">
        <v>17</v>
      </c>
      <c r="G569" s="13" t="s">
        <v>30</v>
      </c>
      <c r="H569" s="13" t="s">
        <v>601</v>
      </c>
      <c r="I569" s="36" t="s">
        <v>989</v>
      </c>
      <c r="J569" s="13">
        <v>498</v>
      </c>
      <c r="K5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BOŚ.6743.498.2017.AA</v>
      </c>
      <c r="L569" s="12">
        <v>42894</v>
      </c>
      <c r="M569" s="13" t="s">
        <v>19</v>
      </c>
      <c r="N569" s="11">
        <f ca="1">IF(zgłoszenia[[#This Row],[ID]]&gt;0,IF(zgłoszenia[[#This Row],[Data zakończenia sprawy]]=0,TODAY()-D569,zgłoszenia[[#This Row],[Data zakończenia sprawy]]-zgłoszenia[[#This Row],[Data wpływu wniosku]]),"")</f>
        <v>14</v>
      </c>
      <c r="O569" s="65">
        <f>IF($F569=dane!$B$8,6743+3,(IF($F569=dane!$B$9,6743+4,(IF($F569=dane!$B$10,6743+5,6743)))))</f>
        <v>6743</v>
      </c>
    </row>
    <row r="570" spans="1:21" ht="45" x14ac:dyDescent="0.25">
      <c r="A570" s="62">
        <f>IF(zgłoszenia[[#This Row],[ID]]&gt;0,A569+1,"--")</f>
        <v>567</v>
      </c>
      <c r="B570" s="14" t="s">
        <v>11</v>
      </c>
      <c r="C570" s="70">
        <v>11032</v>
      </c>
      <c r="D570" s="12">
        <v>42880</v>
      </c>
      <c r="E570" s="31" t="s">
        <v>729</v>
      </c>
      <c r="F570" s="13" t="s">
        <v>17</v>
      </c>
      <c r="G570" s="13" t="s">
        <v>24</v>
      </c>
      <c r="H570" s="13" t="s">
        <v>990</v>
      </c>
      <c r="I570" s="36" t="s">
        <v>991</v>
      </c>
      <c r="J570" s="13">
        <v>497</v>
      </c>
      <c r="K5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BOŚ.6743.497.2017.AA</v>
      </c>
      <c r="L570" s="12">
        <v>42894</v>
      </c>
      <c r="M570" s="13" t="s">
        <v>19</v>
      </c>
      <c r="N570" s="11">
        <f ca="1">IF(zgłoszenia[[#This Row],[ID]]&gt;0,IF(zgłoszenia[[#This Row],[Data zakończenia sprawy]]=0,TODAY()-D570,zgłoszenia[[#This Row],[Data zakończenia sprawy]]-zgłoszenia[[#This Row],[Data wpływu wniosku]]),"")</f>
        <v>14</v>
      </c>
      <c r="O570" s="65">
        <f>IF($F570=dane!$B$8,6743+3,(IF($F570=dane!$B$9,6743+4,(IF($F570=dane!$B$10,6743+5,6743)))))</f>
        <v>6743</v>
      </c>
    </row>
    <row r="571" spans="1:21" ht="45" x14ac:dyDescent="0.25">
      <c r="A571" s="62">
        <f>IF(zgłoszenia[[#This Row],[ID]]&gt;0,A570+1,"--")</f>
        <v>568</v>
      </c>
      <c r="B571" s="14" t="s">
        <v>37</v>
      </c>
      <c r="C571" s="70">
        <v>11037</v>
      </c>
      <c r="D571" s="12">
        <v>42880</v>
      </c>
      <c r="E571" s="31" t="s">
        <v>992</v>
      </c>
      <c r="F571" s="13" t="s">
        <v>23</v>
      </c>
      <c r="G571" s="13" t="s">
        <v>29</v>
      </c>
      <c r="H571" s="13" t="s">
        <v>29</v>
      </c>
      <c r="I571" s="36" t="s">
        <v>993</v>
      </c>
      <c r="J571" s="13">
        <v>510</v>
      </c>
      <c r="K5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BOŚ.6743.510.2017.AŁ</v>
      </c>
      <c r="L571" s="12">
        <v>42895</v>
      </c>
      <c r="M571" s="13" t="s">
        <v>19</v>
      </c>
      <c r="N571" s="11">
        <f ca="1">IF(zgłoszenia[[#This Row],[ID]]&gt;0,IF(zgłoszenia[[#This Row],[Data zakończenia sprawy]]=0,TODAY()-D571,zgłoszenia[[#This Row],[Data zakończenia sprawy]]-zgłoszenia[[#This Row],[Data wpływu wniosku]]),"")</f>
        <v>15</v>
      </c>
      <c r="O571" s="65">
        <f>IF($F571=dane!$B$8,6743+3,(IF($F571=dane!$B$9,6743+4,(IF($F571=dane!$B$10,6743+5,6743)))))</f>
        <v>6743</v>
      </c>
    </row>
    <row r="572" spans="1:21" ht="45" x14ac:dyDescent="0.25">
      <c r="A572" s="62">
        <f>IF(zgłoszenia[[#This Row],[ID]]&gt;0,A571+1,"--")</f>
        <v>569</v>
      </c>
      <c r="B572" s="14" t="s">
        <v>61</v>
      </c>
      <c r="C572" s="70">
        <v>11086</v>
      </c>
      <c r="D572" s="12">
        <v>42880</v>
      </c>
      <c r="E572" s="31" t="s">
        <v>525</v>
      </c>
      <c r="F572" s="13" t="s">
        <v>20</v>
      </c>
      <c r="G572" s="13" t="s">
        <v>29</v>
      </c>
      <c r="H572" s="13" t="s">
        <v>29</v>
      </c>
      <c r="I572" s="36" t="s">
        <v>994</v>
      </c>
      <c r="J572" s="13">
        <v>517</v>
      </c>
      <c r="K5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BOŚ.6743.517.2017.WK</v>
      </c>
      <c r="L572" s="12">
        <v>42894</v>
      </c>
      <c r="M572" s="13" t="s">
        <v>19</v>
      </c>
      <c r="N572" s="11">
        <f ca="1">IF(zgłoszenia[[#This Row],[ID]]&gt;0,IF(zgłoszenia[[#This Row],[Data zakończenia sprawy]]=0,TODAY()-D572,zgłoszenia[[#This Row],[Data zakończenia sprawy]]-zgłoszenia[[#This Row],[Data wpływu wniosku]]),"")</f>
        <v>14</v>
      </c>
      <c r="O572" s="65">
        <f>IF($F572=dane!$B$8,6743+3,(IF($F572=dane!$B$9,6743+4,(IF($F572=dane!$B$10,6743+5,6743)))))</f>
        <v>6743</v>
      </c>
    </row>
    <row r="573" spans="1:21" ht="60" x14ac:dyDescent="0.25">
      <c r="A573" s="62">
        <f>IF(zgłoszenia[[#This Row],[ID]]&gt;0,A572+1,"--")</f>
        <v>570</v>
      </c>
      <c r="B573" s="14" t="s">
        <v>36</v>
      </c>
      <c r="C573" s="70">
        <v>11064</v>
      </c>
      <c r="D573" s="12">
        <v>42880</v>
      </c>
      <c r="E573" s="31" t="s">
        <v>995</v>
      </c>
      <c r="F573" s="13" t="s">
        <v>28</v>
      </c>
      <c r="G573" s="13" t="s">
        <v>29</v>
      </c>
      <c r="H573" s="13" t="s">
        <v>99</v>
      </c>
      <c r="I573" s="36" t="s">
        <v>996</v>
      </c>
      <c r="J573" s="13">
        <v>507</v>
      </c>
      <c r="K5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BOŚ.6743.507.2017.KŻ</v>
      </c>
      <c r="L573" s="12">
        <v>42926</v>
      </c>
      <c r="M573" s="13" t="s">
        <v>19</v>
      </c>
      <c r="N573" s="11">
        <f ca="1">IF(zgłoszenia[[#This Row],[ID]]&gt;0,IF(zgłoszenia[[#This Row],[Data zakończenia sprawy]]=0,TODAY()-D573,zgłoszenia[[#This Row],[Data zakończenia sprawy]]-zgłoszenia[[#This Row],[Data wpływu wniosku]]),"")</f>
        <v>46</v>
      </c>
      <c r="O573" s="65">
        <f>IF($F573=dane!$B$8,6743+3,(IF($F573=dane!$B$9,6743+4,(IF($F573=dane!$B$10,6743+5,6743)))))</f>
        <v>6743</v>
      </c>
    </row>
    <row r="574" spans="1:21" ht="45" x14ac:dyDescent="0.25">
      <c r="A574" s="62">
        <f>IF(zgłoszenia[[#This Row],[ID]]&gt;0,A573+1,"--")</f>
        <v>571</v>
      </c>
      <c r="B574" s="14" t="s">
        <v>60</v>
      </c>
      <c r="C574" s="70">
        <v>11097</v>
      </c>
      <c r="D574" s="12">
        <v>42880</v>
      </c>
      <c r="E574" s="31" t="s">
        <v>997</v>
      </c>
      <c r="F574" s="13" t="s">
        <v>25</v>
      </c>
      <c r="G574" s="13" t="s">
        <v>32</v>
      </c>
      <c r="H574" s="13" t="s">
        <v>32</v>
      </c>
      <c r="I574" s="36" t="s">
        <v>998</v>
      </c>
      <c r="J574" s="13">
        <v>508</v>
      </c>
      <c r="K5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BOŚ.6743.508.2017.EJ</v>
      </c>
      <c r="L574" s="12">
        <v>42893</v>
      </c>
      <c r="M574" s="13" t="s">
        <v>19</v>
      </c>
      <c r="N574" s="11">
        <f ca="1">IF(zgłoszenia[[#This Row],[ID]]&gt;0,IF(zgłoszenia[[#This Row],[Data zakończenia sprawy]]=0,TODAY()-D574,zgłoszenia[[#This Row],[Data zakończenia sprawy]]-zgłoszenia[[#This Row],[Data wpływu wniosku]]),"")</f>
        <v>13</v>
      </c>
      <c r="O574" s="65">
        <f>IF($F574=dane!$B$8,6743+3,(IF($F574=dane!$B$9,6743+4,(IF($F574=dane!$B$10,6743+5,6743)))))</f>
        <v>6743</v>
      </c>
    </row>
    <row r="575" spans="1:21" s="3" customFormat="1" ht="45" x14ac:dyDescent="0.25">
      <c r="A575" s="62">
        <f>IF(zgłoszenia[[#This Row],[ID]]&gt;0,A574+1,"--")</f>
        <v>572</v>
      </c>
      <c r="B575" s="14" t="s">
        <v>12</v>
      </c>
      <c r="C575" s="70">
        <v>11067</v>
      </c>
      <c r="D575" s="12">
        <v>42880</v>
      </c>
      <c r="E575" s="31" t="s">
        <v>384</v>
      </c>
      <c r="F575" s="13" t="s">
        <v>58</v>
      </c>
      <c r="G575" s="13" t="s">
        <v>26</v>
      </c>
      <c r="H575" s="13" t="s">
        <v>665</v>
      </c>
      <c r="I575" s="36" t="s">
        <v>999</v>
      </c>
      <c r="J575" s="72">
        <v>52</v>
      </c>
      <c r="K575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BOŚ.6746.52.2017.WŚ</v>
      </c>
      <c r="L575" s="93">
        <v>42901</v>
      </c>
      <c r="M575" s="77" t="s">
        <v>19</v>
      </c>
      <c r="N575" s="88">
        <f ca="1">IF(zgłoszenia[[#This Row],[ID]]&gt;0,IF(zgłoszenia[[#This Row],[Data zakończenia sprawy]]=0,TODAY()-D575,zgłoszenia[[#This Row],[Data zakończenia sprawy]]-zgłoszenia[[#This Row],[Data wpływu wniosku]]),"")</f>
        <v>21</v>
      </c>
      <c r="O575" s="69">
        <f>IF($F575=dane!$B$8,6743+3,(IF($F575=dane!$B$9,6743+4,(IF($F575=dane!$B$10,6743+5,6743)))))</f>
        <v>6746</v>
      </c>
      <c r="P575" s="75"/>
      <c r="Q575" s="75"/>
      <c r="R575" s="75"/>
      <c r="S575" s="75"/>
      <c r="T575" s="75"/>
      <c r="U575" s="75"/>
    </row>
    <row r="576" spans="1:21" ht="30" x14ac:dyDescent="0.25">
      <c r="A576" s="62">
        <f>IF(zgłoszenia[[#This Row],[ID]]&gt;0,A575+1,"--")</f>
        <v>573</v>
      </c>
      <c r="B576" s="14" t="s">
        <v>40</v>
      </c>
      <c r="C576" s="70">
        <v>11161</v>
      </c>
      <c r="D576" s="12">
        <v>42881</v>
      </c>
      <c r="E576" s="31" t="s">
        <v>1000</v>
      </c>
      <c r="F576" s="13" t="s">
        <v>56</v>
      </c>
      <c r="G576" s="13" t="s">
        <v>18</v>
      </c>
      <c r="H576" s="13" t="s">
        <v>980</v>
      </c>
      <c r="I576" s="36" t="s">
        <v>1001</v>
      </c>
      <c r="J576" s="13">
        <v>558</v>
      </c>
      <c r="K576" s="5" t="s">
        <v>1222</v>
      </c>
      <c r="L576" s="12">
        <v>42906</v>
      </c>
      <c r="M576" s="13" t="s">
        <v>31</v>
      </c>
      <c r="N576" s="11">
        <f ca="1">IF(zgłoszenia[[#This Row],[ID]]&gt;0,IF(zgłoszenia[[#This Row],[Data zakończenia sprawy]]=0,TODAY()-D576,zgłoszenia[[#This Row],[Data zakończenia sprawy]]-zgłoszenia[[#This Row],[Data wpływu wniosku]]),"")</f>
        <v>25</v>
      </c>
      <c r="O576" s="65" t="e">
        <f>IF(#REF!=dane!$B$8,6743+3,(IF(#REF!=dane!$B$9,6743+4,(IF(#REF!=dane!$B$10,6743+5,6743)))))</f>
        <v>#REF!</v>
      </c>
    </row>
    <row r="577" spans="1:21" ht="45" x14ac:dyDescent="0.25">
      <c r="A577" s="62">
        <f>IF(zgłoszenia[[#This Row],[ID]]&gt;0,A576+1,"--")</f>
        <v>574</v>
      </c>
      <c r="B577" s="14" t="s">
        <v>59</v>
      </c>
      <c r="C577" s="70">
        <v>11156</v>
      </c>
      <c r="D577" s="12">
        <v>42881</v>
      </c>
      <c r="E577" s="31" t="s">
        <v>1002</v>
      </c>
      <c r="F577" s="13" t="s">
        <v>23</v>
      </c>
      <c r="G577" s="13" t="s">
        <v>26</v>
      </c>
      <c r="H577" s="13" t="s">
        <v>1003</v>
      </c>
      <c r="I577" s="36" t="s">
        <v>198</v>
      </c>
      <c r="J577" s="13">
        <v>522</v>
      </c>
      <c r="K5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BOŚ.6743.522.2017.SR</v>
      </c>
      <c r="L577" s="12">
        <v>42892</v>
      </c>
      <c r="M577" s="13" t="s">
        <v>19</v>
      </c>
      <c r="N577" s="11">
        <f ca="1">IF(zgłoszenia[[#This Row],[ID]]&gt;0,IF(zgłoszenia[[#This Row],[Data zakończenia sprawy]]=0,TODAY()-D577,zgłoszenia[[#This Row],[Data zakończenia sprawy]]-zgłoszenia[[#This Row],[Data wpływu wniosku]]),"")</f>
        <v>11</v>
      </c>
      <c r="O577" s="65">
        <f>IF($F577=dane!$B$8,6743+3,(IF($F577=dane!$B$9,6743+4,(IF($F577=dane!$B$10,6743+5,6743)))))</f>
        <v>6743</v>
      </c>
    </row>
    <row r="578" spans="1:21" ht="75" x14ac:dyDescent="0.25">
      <c r="A578" s="62">
        <f>IF(zgłoszenia[[#This Row],[ID]]&gt;0,A577+1,"--")</f>
        <v>575</v>
      </c>
      <c r="B578" s="14" t="s">
        <v>60</v>
      </c>
      <c r="C578" s="70">
        <v>11162</v>
      </c>
      <c r="D578" s="12">
        <v>42881</v>
      </c>
      <c r="E578" s="31" t="s">
        <v>1004</v>
      </c>
      <c r="F578" s="13" t="s">
        <v>57</v>
      </c>
      <c r="G578" s="13" t="s">
        <v>33</v>
      </c>
      <c r="H578" s="13" t="s">
        <v>155</v>
      </c>
      <c r="I578" s="36" t="s">
        <v>1005</v>
      </c>
      <c r="J578" s="13">
        <v>28</v>
      </c>
      <c r="K578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BOŚ.6748.28.2017.EJ</v>
      </c>
      <c r="L578" s="93">
        <v>42912</v>
      </c>
      <c r="M578" s="77" t="s">
        <v>19</v>
      </c>
      <c r="N578" s="88">
        <f ca="1">IF(zgłoszenia[[#This Row],[ID]]&gt;0,IF(zgłoszenia[[#This Row],[Data zakończenia sprawy]]=0,TODAY()-D578,zgłoszenia[[#This Row],[Data zakończenia sprawy]]-zgłoszenia[[#This Row],[Data wpływu wniosku]]),"")</f>
        <v>31</v>
      </c>
      <c r="O578" s="69">
        <f>IF($F578=dane!$B$8,6743+3,(IF($F578=dane!$B$9,6743+4,(IF($F578=dane!$B$10,6743+5,6743)))))</f>
        <v>6748</v>
      </c>
      <c r="P578" s="74"/>
      <c r="Q578" s="74"/>
      <c r="R578" s="74"/>
      <c r="S578" s="74"/>
      <c r="T578" s="74"/>
      <c r="U578" s="74"/>
    </row>
    <row r="579" spans="1:21" ht="45" x14ac:dyDescent="0.25">
      <c r="A579" s="62">
        <f>IF(zgłoszenia[[#This Row],[ID]]&gt;0,A578+1,"--")</f>
        <v>576</v>
      </c>
      <c r="B579" s="14" t="s">
        <v>37</v>
      </c>
      <c r="C579" s="70">
        <v>11163</v>
      </c>
      <c r="D579" s="12">
        <v>42881</v>
      </c>
      <c r="E579" s="31" t="s">
        <v>1006</v>
      </c>
      <c r="F579" s="13" t="s">
        <v>57</v>
      </c>
      <c r="G579" s="13" t="s">
        <v>29</v>
      </c>
      <c r="H579" s="13" t="s">
        <v>87</v>
      </c>
      <c r="I579" s="36" t="s">
        <v>1007</v>
      </c>
      <c r="J579" s="13">
        <v>29</v>
      </c>
      <c r="K579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BOŚ.6747.29.2017.AŁ</v>
      </c>
      <c r="L579" s="93">
        <v>42902</v>
      </c>
      <c r="M579" s="77" t="s">
        <v>19</v>
      </c>
      <c r="N579" s="88">
        <f ca="1">IF(zgłoszenia[[#This Row],[ID]]&gt;0,IF(zgłoszenia[[#This Row],[Data zakończenia sprawy]]=0,TODAY()-D579,zgłoszenia[[#This Row],[Data zakończenia sprawy]]-zgłoszenia[[#This Row],[Data wpływu wniosku]]),"")</f>
        <v>21</v>
      </c>
      <c r="O579" s="69">
        <f>IF($F576=dane!$B$8,6743+3,(IF($F576=dane!$B$9,6743+4,(IF($F576=dane!$B$10,6743+5,6743)))))</f>
        <v>6747</v>
      </c>
      <c r="P579" s="74"/>
      <c r="Q579" s="74"/>
      <c r="R579" s="74"/>
      <c r="S579" s="74"/>
      <c r="T579" s="74"/>
      <c r="U579" s="74"/>
    </row>
    <row r="580" spans="1:21" ht="45" x14ac:dyDescent="0.25">
      <c r="A580" s="62">
        <f>IF(zgłoszenia[[#This Row],[ID]]&gt;0,A579+1,"--")</f>
        <v>577</v>
      </c>
      <c r="B580" s="14" t="s">
        <v>38</v>
      </c>
      <c r="C580" s="70">
        <v>11171</v>
      </c>
      <c r="D580" s="12">
        <v>42881</v>
      </c>
      <c r="E580" s="31" t="s">
        <v>139</v>
      </c>
      <c r="F580" s="13" t="s">
        <v>17</v>
      </c>
      <c r="G580" s="13" t="s">
        <v>18</v>
      </c>
      <c r="H580" s="13" t="s">
        <v>150</v>
      </c>
      <c r="I580" s="36" t="s">
        <v>1008</v>
      </c>
      <c r="J580" s="13">
        <v>512</v>
      </c>
      <c r="K5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BOŚ.6743.512.2017.IN</v>
      </c>
      <c r="L580" s="12">
        <v>42894</v>
      </c>
      <c r="M580" s="13" t="s">
        <v>19</v>
      </c>
      <c r="N580" s="11">
        <f ca="1">IF(zgłoszenia[[#This Row],[ID]]&gt;0,IF(zgłoszenia[[#This Row],[Data zakończenia sprawy]]=0,TODAY()-D580,zgłoszenia[[#This Row],[Data zakończenia sprawy]]-zgłoszenia[[#This Row],[Data wpływu wniosku]]),"")</f>
        <v>13</v>
      </c>
      <c r="O580" s="65">
        <f>IF($F580=dane!$B$8,6743+3,(IF($F580=dane!$B$9,6743+4,(IF($F580=dane!$B$10,6743+5,6743)))))</f>
        <v>6743</v>
      </c>
    </row>
    <row r="581" spans="1:21" ht="45" x14ac:dyDescent="0.25">
      <c r="A581" s="62">
        <f>IF(zgłoszenia[[#This Row],[ID]]&gt;0,A580+1,"--")</f>
        <v>578</v>
      </c>
      <c r="B581" s="14" t="s">
        <v>36</v>
      </c>
      <c r="C581" s="70">
        <v>11158</v>
      </c>
      <c r="D581" s="12">
        <v>42881</v>
      </c>
      <c r="E581" s="31" t="s">
        <v>1009</v>
      </c>
      <c r="F581" s="13" t="s">
        <v>20</v>
      </c>
      <c r="G581" s="13" t="s">
        <v>29</v>
      </c>
      <c r="H581" s="13" t="s">
        <v>29</v>
      </c>
      <c r="I581" s="36" t="s">
        <v>1010</v>
      </c>
      <c r="J581" s="13">
        <v>509</v>
      </c>
      <c r="K5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BOŚ.6743.509.2017.KŻ</v>
      </c>
      <c r="L581" s="12">
        <v>42900</v>
      </c>
      <c r="M581" s="13" t="s">
        <v>19</v>
      </c>
      <c r="N581" s="11">
        <f ca="1">IF(zgłoszenia[[#This Row],[ID]]&gt;0,IF(zgłoszenia[[#This Row],[Data zakończenia sprawy]]=0,TODAY()-D581,zgłoszenia[[#This Row],[Data zakończenia sprawy]]-zgłoszenia[[#This Row],[Data wpływu wniosku]]),"")</f>
        <v>19</v>
      </c>
      <c r="O581" s="65">
        <f>IF($F581=dane!$B$8,6743+3,(IF($F581=dane!$B$9,6743+4,(IF($F581=dane!$B$10,6743+5,6743)))))</f>
        <v>6743</v>
      </c>
    </row>
    <row r="582" spans="1:21" ht="45" x14ac:dyDescent="0.25">
      <c r="A582" s="62">
        <f>IF(zgłoszenia[[#This Row],[ID]]&gt;0,A581+1,"--")</f>
        <v>579</v>
      </c>
      <c r="B582" s="14" t="s">
        <v>60</v>
      </c>
      <c r="C582" s="70">
        <v>10972</v>
      </c>
      <c r="D582" s="12">
        <v>42879</v>
      </c>
      <c r="E582" s="31" t="s">
        <v>384</v>
      </c>
      <c r="F582" s="13" t="s">
        <v>58</v>
      </c>
      <c r="G582" s="13" t="s">
        <v>33</v>
      </c>
      <c r="H582" s="13" t="s">
        <v>33</v>
      </c>
      <c r="I582" s="36" t="s">
        <v>1011</v>
      </c>
      <c r="J582" s="13">
        <v>48</v>
      </c>
      <c r="K582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BOŚ.6746.48.2017.EJ</v>
      </c>
      <c r="L582" s="93">
        <v>42914</v>
      </c>
      <c r="M582" s="77" t="s">
        <v>19</v>
      </c>
      <c r="N582" s="88">
        <f ca="1">IF(zgłoszenia[[#This Row],[ID]]&gt;0,IF(zgłoszenia[[#This Row],[Data zakończenia sprawy]]=0,TODAY()-D582,zgłoszenia[[#This Row],[Data zakończenia sprawy]]-zgłoszenia[[#This Row],[Data wpływu wniosku]]),"")</f>
        <v>35</v>
      </c>
      <c r="O582" s="69">
        <f>IF($F582=dane!$B$8,6743+3,(IF($F582=dane!$B$9,6743+4,(IF($F582=dane!$B$10,6743+5,6743)))))</f>
        <v>6746</v>
      </c>
      <c r="P582" s="74"/>
      <c r="Q582" s="74"/>
      <c r="R582" s="74"/>
      <c r="S582" s="74"/>
      <c r="T582" s="74"/>
      <c r="U582" s="74"/>
    </row>
    <row r="583" spans="1:21" ht="45" x14ac:dyDescent="0.25">
      <c r="A583" s="62">
        <f>IF(zgłoszenia[[#This Row],[ID]]&gt;0,A582+1,"--")</f>
        <v>580</v>
      </c>
      <c r="B583" s="14" t="s">
        <v>60</v>
      </c>
      <c r="C583" s="70">
        <v>11271</v>
      </c>
      <c r="D583" s="12">
        <v>42884</v>
      </c>
      <c r="E583" s="31" t="s">
        <v>1012</v>
      </c>
      <c r="F583" s="13" t="s">
        <v>17</v>
      </c>
      <c r="G583" s="13" t="s">
        <v>33</v>
      </c>
      <c r="H583" s="13" t="s">
        <v>1013</v>
      </c>
      <c r="I583" s="36" t="s">
        <v>504</v>
      </c>
      <c r="J583" s="13">
        <v>513</v>
      </c>
      <c r="K5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BOŚ.6743.513.2017.EJ</v>
      </c>
      <c r="L583" s="12">
        <v>42893</v>
      </c>
      <c r="M583" s="13" t="s">
        <v>19</v>
      </c>
      <c r="N583" s="11">
        <f ca="1">IF(zgłoszenia[[#This Row],[ID]]&gt;0,IF(zgłoszenia[[#This Row],[Data zakończenia sprawy]]=0,TODAY()-D583,zgłoszenia[[#This Row],[Data zakończenia sprawy]]-zgłoszenia[[#This Row],[Data wpływu wniosku]]),"")</f>
        <v>9</v>
      </c>
      <c r="O583" s="65">
        <f>IF($F583=dane!$B$8,6743+3,(IF($F583=dane!$B$9,6743+4,(IF($F583=dane!$B$10,6743+5,6743)))))</f>
        <v>6743</v>
      </c>
    </row>
    <row r="584" spans="1:21" ht="45" x14ac:dyDescent="0.25">
      <c r="A584" s="62">
        <f>IF(zgłoszenia[[#This Row],[ID]]&gt;0,A583+1,"--")</f>
        <v>581</v>
      </c>
      <c r="B584" s="14" t="s">
        <v>59</v>
      </c>
      <c r="C584" s="70">
        <v>11291</v>
      </c>
      <c r="D584" s="12">
        <v>42884</v>
      </c>
      <c r="E584" s="31" t="s">
        <v>1014</v>
      </c>
      <c r="F584" s="13" t="s">
        <v>23</v>
      </c>
      <c r="G584" s="13" t="s">
        <v>26</v>
      </c>
      <c r="H584" s="13" t="s">
        <v>107</v>
      </c>
      <c r="I584" s="36" t="s">
        <v>1201</v>
      </c>
      <c r="J584" s="13">
        <v>523</v>
      </c>
      <c r="K5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BOŚ.6743.523.2017.SR</v>
      </c>
      <c r="L584" s="12">
        <v>42914</v>
      </c>
      <c r="M584" s="13" t="s">
        <v>19</v>
      </c>
      <c r="N584" s="11">
        <f ca="1">IF(zgłoszenia[[#This Row],[ID]]&gt;0,IF(zgłoszenia[[#This Row],[Data zakończenia sprawy]]=0,TODAY()-D584,zgłoszenia[[#This Row],[Data zakończenia sprawy]]-zgłoszenia[[#This Row],[Data wpływu wniosku]]),"")</f>
        <v>30</v>
      </c>
      <c r="O584" s="65">
        <f>IF($F584=dane!$B$8,6743+3,(IF($F584=dane!$B$9,6743+4,(IF($F584=dane!$B$10,6743+5,6743)))))</f>
        <v>6743</v>
      </c>
    </row>
    <row r="585" spans="1:21" ht="45" x14ac:dyDescent="0.25">
      <c r="A585" s="62">
        <f>IF(zgłoszenia[[#This Row],[ID]]&gt;0,A584+1,"--")</f>
        <v>582</v>
      </c>
      <c r="B585" s="14" t="s">
        <v>38</v>
      </c>
      <c r="C585" s="70">
        <v>11299</v>
      </c>
      <c r="D585" s="12">
        <v>42884</v>
      </c>
      <c r="E585" s="31" t="s">
        <v>384</v>
      </c>
      <c r="F585" s="13" t="s">
        <v>58</v>
      </c>
      <c r="G585" s="13" t="s">
        <v>18</v>
      </c>
      <c r="H585" s="13" t="s">
        <v>92</v>
      </c>
      <c r="I585" s="36" t="s">
        <v>1015</v>
      </c>
      <c r="J585" s="13">
        <v>49</v>
      </c>
      <c r="K585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BOŚ.6746.49.2017.IN</v>
      </c>
      <c r="L585" s="93">
        <v>42905</v>
      </c>
      <c r="M585" s="77" t="s">
        <v>19</v>
      </c>
      <c r="N585" s="88">
        <f ca="1">IF(zgłoszenia[[#This Row],[ID]]&gt;0,IF(zgłoszenia[[#This Row],[Data zakończenia sprawy]]=0,TODAY()-D585,zgłoszenia[[#This Row],[Data zakończenia sprawy]]-zgłoszenia[[#This Row],[Data wpływu wniosku]]),"")</f>
        <v>21</v>
      </c>
      <c r="O585" s="69">
        <f>IF($F585=dane!$B$8,6743+3,(IF($F585=dane!$B$9,6743+4,(IF($F585=dane!$B$10,6743+5,6743)))))</f>
        <v>6746</v>
      </c>
      <c r="P585" s="74"/>
      <c r="Q585" s="74"/>
      <c r="R585" s="74"/>
      <c r="S585" s="74"/>
      <c r="T585" s="74"/>
      <c r="U585" s="74"/>
    </row>
    <row r="586" spans="1:21" ht="45" x14ac:dyDescent="0.25">
      <c r="A586" s="62">
        <f>IF(zgłoszenia[[#This Row],[ID]]&gt;0,A585+1,"--")</f>
        <v>583</v>
      </c>
      <c r="B586" s="14" t="s">
        <v>61</v>
      </c>
      <c r="C586" s="70">
        <v>11411</v>
      </c>
      <c r="D586" s="12">
        <v>42885</v>
      </c>
      <c r="E586" s="31" t="s">
        <v>180</v>
      </c>
      <c r="F586" s="13" t="s">
        <v>20</v>
      </c>
      <c r="G586" s="13" t="s">
        <v>29</v>
      </c>
      <c r="H586" s="13" t="s">
        <v>29</v>
      </c>
      <c r="I586" s="36" t="s">
        <v>1016</v>
      </c>
      <c r="J586" s="13">
        <v>518</v>
      </c>
      <c r="K5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BOŚ.6743.518.2017.WK</v>
      </c>
      <c r="L586" s="12">
        <v>42913</v>
      </c>
      <c r="M586" s="13" t="s">
        <v>19</v>
      </c>
      <c r="N586" s="11">
        <f ca="1">IF(zgłoszenia[[#This Row],[ID]]&gt;0,IF(zgłoszenia[[#This Row],[Data zakończenia sprawy]]=0,TODAY()-D586,zgłoszenia[[#This Row],[Data zakończenia sprawy]]-zgłoszenia[[#This Row],[Data wpływu wniosku]]),"")</f>
        <v>28</v>
      </c>
      <c r="O586" s="65">
        <f>IF($F586=dane!$B$8,6743+3,(IF($F586=dane!$B$9,6743+4,(IF($F586=dane!$B$10,6743+5,6743)))))</f>
        <v>6743</v>
      </c>
    </row>
    <row r="587" spans="1:21" ht="45" x14ac:dyDescent="0.25">
      <c r="A587" s="62">
        <f>IF(zgłoszenia[[#This Row],[ID]]&gt;0,A586+1,"--")</f>
        <v>584</v>
      </c>
      <c r="B587" s="14" t="s">
        <v>39</v>
      </c>
      <c r="C587" s="70">
        <v>11239</v>
      </c>
      <c r="D587" s="12">
        <v>42884</v>
      </c>
      <c r="E587" s="31" t="s">
        <v>1017</v>
      </c>
      <c r="F587" s="13" t="s">
        <v>17</v>
      </c>
      <c r="G587" s="13" t="s">
        <v>32</v>
      </c>
      <c r="H587" s="13" t="s">
        <v>417</v>
      </c>
      <c r="I587" s="36" t="s">
        <v>1018</v>
      </c>
      <c r="J587" s="13">
        <v>519</v>
      </c>
      <c r="K5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BOŚ.6743.519.2017.MS</v>
      </c>
      <c r="L587" s="12">
        <v>42898</v>
      </c>
      <c r="M587" s="13" t="s">
        <v>19</v>
      </c>
      <c r="N587" s="11">
        <f ca="1">IF(zgłoszenia[[#This Row],[ID]]&gt;0,IF(zgłoszenia[[#This Row],[Data zakończenia sprawy]]=0,TODAY()-D587,zgłoszenia[[#This Row],[Data zakończenia sprawy]]-zgłoszenia[[#This Row],[Data wpływu wniosku]]),"")</f>
        <v>14</v>
      </c>
      <c r="O587" s="65">
        <f>IF($F587=dane!$B$8,6743+3,(IF($F587=dane!$B$9,6743+4,(IF($F587=dane!$B$10,6743+5,6743)))))</f>
        <v>6743</v>
      </c>
    </row>
    <row r="588" spans="1:21" ht="45" x14ac:dyDescent="0.25">
      <c r="A588" s="62">
        <f>IF(zgłoszenia[[#This Row],[ID]]&gt;0,A587+1,"--")</f>
        <v>585</v>
      </c>
      <c r="B588" s="14" t="s">
        <v>11</v>
      </c>
      <c r="C588" s="70">
        <v>11407</v>
      </c>
      <c r="D588" s="12">
        <v>42885</v>
      </c>
      <c r="E588" s="31" t="s">
        <v>1019</v>
      </c>
      <c r="F588" s="13" t="s">
        <v>25</v>
      </c>
      <c r="G588" s="13" t="s">
        <v>30</v>
      </c>
      <c r="H588" s="13" t="s">
        <v>1020</v>
      </c>
      <c r="I588" s="36" t="s">
        <v>1021</v>
      </c>
      <c r="J588" s="13">
        <v>515</v>
      </c>
      <c r="K5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BOŚ.6743.515.2017.AA</v>
      </c>
      <c r="L588" s="12">
        <v>42894</v>
      </c>
      <c r="M588" s="13" t="s">
        <v>19</v>
      </c>
      <c r="N588" s="11">
        <f ca="1">IF(zgłoszenia[[#This Row],[ID]]&gt;0,IF(zgłoszenia[[#This Row],[Data zakończenia sprawy]]=0,TODAY()-D588,zgłoszenia[[#This Row],[Data zakończenia sprawy]]-zgłoszenia[[#This Row],[Data wpływu wniosku]]),"")</f>
        <v>9</v>
      </c>
      <c r="O588" s="65">
        <f>IF($F588=dane!$B$8,6743+3,(IF($F588=dane!$B$9,6743+4,(IF($F588=dane!$B$10,6743+5,6743)))))</f>
        <v>6743</v>
      </c>
    </row>
    <row r="589" spans="1:21" ht="90" x14ac:dyDescent="0.25">
      <c r="A589" s="62">
        <f>IF(zgłoszenia[[#This Row],[ID]]&gt;0,A588+1,"--")</f>
        <v>586</v>
      </c>
      <c r="B589" s="14" t="s">
        <v>36</v>
      </c>
      <c r="C589" s="70">
        <v>11348</v>
      </c>
      <c r="D589" s="12">
        <v>42885</v>
      </c>
      <c r="E589" s="76" t="s">
        <v>893</v>
      </c>
      <c r="F589" s="77" t="s">
        <v>57</v>
      </c>
      <c r="G589" s="77" t="s">
        <v>29</v>
      </c>
      <c r="H589" s="77" t="s">
        <v>87</v>
      </c>
      <c r="I589" s="98" t="s">
        <v>1022</v>
      </c>
      <c r="J589" s="77">
        <v>30</v>
      </c>
      <c r="K589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BOŚ.6748.30.2017.KŻ</v>
      </c>
      <c r="L589" s="93">
        <v>42926</v>
      </c>
      <c r="M589" s="77" t="s">
        <v>19</v>
      </c>
      <c r="N589" s="88">
        <f ca="1">IF(zgłoszenia[[#This Row],[ID]]&gt;0,IF(zgłoszenia[[#This Row],[Data zakończenia sprawy]]=0,TODAY()-D589,zgłoszenia[[#This Row],[Data zakończenia sprawy]]-zgłoszenia[[#This Row],[Data wpływu wniosku]]),"")</f>
        <v>41</v>
      </c>
      <c r="O589" s="69">
        <f>IF($F589=dane!$B$8,6743+3,(IF($F589=dane!$B$9,6743+4,(IF($F589=dane!$B$10,6743+5,6743)))))</f>
        <v>6748</v>
      </c>
      <c r="P589" s="74"/>
      <c r="Q589" s="74"/>
      <c r="R589" s="74"/>
      <c r="S589" s="74"/>
      <c r="T589" s="74"/>
      <c r="U589" s="74"/>
    </row>
    <row r="590" spans="1:21" ht="45" x14ac:dyDescent="0.25">
      <c r="A590" s="62">
        <f>IF(zgłoszenia[[#This Row],[ID]]&gt;0,A589+1,"--")</f>
        <v>587</v>
      </c>
      <c r="B590" s="14" t="s">
        <v>11</v>
      </c>
      <c r="C590" s="70">
        <v>11412</v>
      </c>
      <c r="D590" s="12">
        <v>42885</v>
      </c>
      <c r="E590" s="31" t="s">
        <v>384</v>
      </c>
      <c r="F590" s="13" t="s">
        <v>58</v>
      </c>
      <c r="G590" s="13" t="s">
        <v>30</v>
      </c>
      <c r="H590" s="13" t="s">
        <v>424</v>
      </c>
      <c r="I590" s="36" t="s">
        <v>1023</v>
      </c>
      <c r="J590" s="13">
        <v>50</v>
      </c>
      <c r="K590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BOŚ.6746.50.2017.AA</v>
      </c>
      <c r="L590" s="93">
        <v>42906</v>
      </c>
      <c r="M590" s="77" t="s">
        <v>19</v>
      </c>
      <c r="N590" s="88">
        <f ca="1">IF(zgłoszenia[[#This Row],[ID]]&gt;0,IF(zgłoszenia[[#This Row],[Data zakończenia sprawy]]=0,TODAY()-D590,zgłoszenia[[#This Row],[Data zakończenia sprawy]]-zgłoszenia[[#This Row],[Data wpływu wniosku]]),"")</f>
        <v>21</v>
      </c>
      <c r="O590" s="69">
        <f>IF($F590=dane!$B$8,6743+3,(IF($F590=dane!$B$9,6743+4,(IF($F590=dane!$B$10,6743+5,6743)))))</f>
        <v>6746</v>
      </c>
      <c r="P590" s="74"/>
      <c r="Q590" s="74"/>
      <c r="R590" s="74"/>
      <c r="S590" s="74"/>
      <c r="T590" s="74"/>
      <c r="U590" s="74"/>
    </row>
    <row r="591" spans="1:21" ht="45" x14ac:dyDescent="0.25">
      <c r="A591" s="62">
        <f>IF(zgłoszenia[[#This Row],[ID]]&gt;0,A590+1,"--")</f>
        <v>588</v>
      </c>
      <c r="B591" s="14" t="s">
        <v>39</v>
      </c>
      <c r="C591" s="70">
        <v>11413</v>
      </c>
      <c r="D591" s="12">
        <v>42885</v>
      </c>
      <c r="E591" s="31" t="s">
        <v>384</v>
      </c>
      <c r="F591" s="13" t="s">
        <v>58</v>
      </c>
      <c r="G591" s="13" t="s">
        <v>33</v>
      </c>
      <c r="H591" s="13" t="s">
        <v>147</v>
      </c>
      <c r="I591" s="36" t="s">
        <v>1024</v>
      </c>
      <c r="J591" s="13">
        <v>51</v>
      </c>
      <c r="K591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BOŚ.6746.51.2017.MS</v>
      </c>
      <c r="L591" s="93">
        <v>42912</v>
      </c>
      <c r="M591" s="77" t="s">
        <v>19</v>
      </c>
      <c r="N591" s="88">
        <f ca="1">IF(zgłoszenia[[#This Row],[ID]]&gt;0,IF(zgłoszenia[[#This Row],[Data zakończenia sprawy]]=0,TODAY()-D591,zgłoszenia[[#This Row],[Data zakończenia sprawy]]-zgłoszenia[[#This Row],[Data wpływu wniosku]]),"")</f>
        <v>27</v>
      </c>
      <c r="O591" s="69">
        <f>IF($F591=dane!$B$8,6743+3,(IF($F591=dane!$B$9,6743+4,(IF($F591=dane!$B$10,6743+5,6743)))))</f>
        <v>6746</v>
      </c>
      <c r="P591" s="74"/>
      <c r="Q591" s="74"/>
      <c r="R591" s="74"/>
      <c r="S591" s="74"/>
      <c r="T591" s="74"/>
      <c r="U591" s="74"/>
    </row>
    <row r="592" spans="1:21" ht="45" x14ac:dyDescent="0.25">
      <c r="A592" s="62">
        <f>IF(zgłoszenia[[#This Row],[ID]]&gt;0,A591+1,"--")</f>
        <v>589</v>
      </c>
      <c r="B592" s="14" t="s">
        <v>36</v>
      </c>
      <c r="C592" s="70">
        <v>11397</v>
      </c>
      <c r="D592" s="12">
        <v>42885</v>
      </c>
      <c r="E592" s="31" t="s">
        <v>1025</v>
      </c>
      <c r="F592" s="13" t="s">
        <v>17</v>
      </c>
      <c r="G592" s="13" t="s">
        <v>29</v>
      </c>
      <c r="H592" s="13" t="s">
        <v>99</v>
      </c>
      <c r="I592" s="36" t="s">
        <v>930</v>
      </c>
      <c r="J592" s="13">
        <v>516</v>
      </c>
      <c r="K5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BOŚ.6743.516.2017.KŻ</v>
      </c>
      <c r="L592" s="12">
        <v>42926</v>
      </c>
      <c r="M592" s="13" t="s">
        <v>19</v>
      </c>
      <c r="N592" s="11">
        <f ca="1">IF(zgłoszenia[[#This Row],[ID]]&gt;0,IF(zgłoszenia[[#This Row],[Data zakończenia sprawy]]=0,TODAY()-D592,zgłoszenia[[#This Row],[Data zakończenia sprawy]]-zgłoszenia[[#This Row],[Data wpływu wniosku]]),"")</f>
        <v>41</v>
      </c>
      <c r="O592" s="65">
        <f>IF($F592=dane!$B$8,6743+3,(IF($F592=dane!$B$9,6743+4,(IF($F592=dane!$B$10,6743+5,6743)))))</f>
        <v>6743</v>
      </c>
    </row>
    <row r="593" spans="1:21" ht="45" x14ac:dyDescent="0.25">
      <c r="A593" s="62">
        <f>IF(zgłoszenia[[#This Row],[ID]]&gt;0,A592+1,"--")</f>
        <v>590</v>
      </c>
      <c r="B593" s="14" t="s">
        <v>60</v>
      </c>
      <c r="C593" s="70">
        <v>11403</v>
      </c>
      <c r="D593" s="12">
        <v>42885</v>
      </c>
      <c r="E593" s="31" t="s">
        <v>857</v>
      </c>
      <c r="F593" s="13" t="s">
        <v>23</v>
      </c>
      <c r="G593" s="13" t="s">
        <v>33</v>
      </c>
      <c r="H593" s="13" t="s">
        <v>1026</v>
      </c>
      <c r="I593" s="36" t="s">
        <v>1027</v>
      </c>
      <c r="J593" s="13">
        <v>514</v>
      </c>
      <c r="K5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BOŚ.6743.514.2017.EJ</v>
      </c>
      <c r="L593" s="12">
        <v>42914</v>
      </c>
      <c r="M593" s="13" t="s">
        <v>19</v>
      </c>
      <c r="N593" s="11">
        <f ca="1">IF(zgłoszenia[[#This Row],[ID]]&gt;0,IF(zgłoszenia[[#This Row],[Data zakończenia sprawy]]=0,TODAY()-D593,zgłoszenia[[#This Row],[Data zakończenia sprawy]]-zgłoszenia[[#This Row],[Data wpływu wniosku]]),"")</f>
        <v>29</v>
      </c>
      <c r="O593" s="65">
        <f>IF($F593=dane!$B$8,6743+3,(IF($F593=dane!$B$9,6743+4,(IF($F593=dane!$B$10,6743+5,6743)))))</f>
        <v>6743</v>
      </c>
    </row>
    <row r="594" spans="1:21" ht="45" x14ac:dyDescent="0.25">
      <c r="A594" s="62">
        <f>IF(zgłoszenia[[#This Row],[ID]]&gt;0,A593+1,"--")</f>
        <v>591</v>
      </c>
      <c r="B594" s="14" t="s">
        <v>37</v>
      </c>
      <c r="C594" s="70">
        <v>11480</v>
      </c>
      <c r="D594" s="12">
        <v>42886</v>
      </c>
      <c r="E594" s="31" t="s">
        <v>1028</v>
      </c>
      <c r="F594" s="13" t="s">
        <v>17</v>
      </c>
      <c r="G594" s="13" t="s">
        <v>29</v>
      </c>
      <c r="H594" s="13" t="s">
        <v>309</v>
      </c>
      <c r="I594" s="36" t="s">
        <v>1029</v>
      </c>
      <c r="J594" s="13">
        <v>542</v>
      </c>
      <c r="K5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BOŚ.6743.542.2017.AŁ</v>
      </c>
      <c r="L594" s="12">
        <v>42906</v>
      </c>
      <c r="M594" s="13" t="s">
        <v>19</v>
      </c>
      <c r="N594" s="11">
        <f ca="1">IF(zgłoszenia[[#This Row],[ID]]&gt;0,IF(zgłoszenia[[#This Row],[Data zakończenia sprawy]]=0,TODAY()-D594,zgłoszenia[[#This Row],[Data zakończenia sprawy]]-zgłoszenia[[#This Row],[Data wpływu wniosku]]),"")</f>
        <v>20</v>
      </c>
      <c r="O594" s="65">
        <f>IF($F594=dane!$B$8,6743+3,(IF($F594=dane!$B$9,6743+4,(IF($F594=dane!$B$10,6743+5,6743)))))</f>
        <v>6743</v>
      </c>
    </row>
    <row r="595" spans="1:21" ht="30" x14ac:dyDescent="0.25">
      <c r="A595" s="62">
        <f>IF(zgłoszenia[[#This Row],[ID]]&gt;0,A594+1,"--")</f>
        <v>592</v>
      </c>
      <c r="B595" s="14" t="s">
        <v>60</v>
      </c>
      <c r="C595" s="70">
        <v>11478</v>
      </c>
      <c r="D595" s="12">
        <v>42886</v>
      </c>
      <c r="E595" s="31" t="s">
        <v>1030</v>
      </c>
      <c r="F595" s="13" t="s">
        <v>17</v>
      </c>
      <c r="G595" s="13" t="s">
        <v>33</v>
      </c>
      <c r="H595" s="13" t="s">
        <v>145</v>
      </c>
      <c r="I595" s="36" t="s">
        <v>1031</v>
      </c>
      <c r="J595" s="13">
        <v>521</v>
      </c>
      <c r="K5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BOŚ.6743.521.2017.EJ</v>
      </c>
      <c r="L595" s="12">
        <v>42920</v>
      </c>
      <c r="M595" s="13"/>
      <c r="N595" s="11">
        <f ca="1">IF(zgłoszenia[[#This Row],[ID]]&gt;0,IF(zgłoszenia[[#This Row],[Data zakończenia sprawy]]=0,TODAY()-D595,zgłoszenia[[#This Row],[Data zakończenia sprawy]]-zgłoszenia[[#This Row],[Data wpływu wniosku]]),"")</f>
        <v>34</v>
      </c>
      <c r="O595" s="65">
        <f>IF($F595=dane!$B$8,6743+3,(IF($F595=dane!$B$9,6743+4,(IF($F595=dane!$B$10,6743+5,6743)))))</f>
        <v>6743</v>
      </c>
    </row>
    <row r="596" spans="1:21" ht="45" x14ac:dyDescent="0.25">
      <c r="A596" s="62">
        <f>IF(zgłoszenia[[#This Row],[ID]]&gt;0,A595+1,"--")</f>
        <v>593</v>
      </c>
      <c r="B596" s="14" t="s">
        <v>60</v>
      </c>
      <c r="C596" s="70">
        <v>11470</v>
      </c>
      <c r="D596" s="12">
        <v>42886</v>
      </c>
      <c r="E596" s="31" t="s">
        <v>83</v>
      </c>
      <c r="F596" s="13" t="s">
        <v>17</v>
      </c>
      <c r="G596" s="13" t="s">
        <v>33</v>
      </c>
      <c r="H596" s="13" t="s">
        <v>155</v>
      </c>
      <c r="I596" s="36" t="s">
        <v>1032</v>
      </c>
      <c r="J596" s="13">
        <v>520</v>
      </c>
      <c r="K5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BOŚ.6743.520.2017.EJ</v>
      </c>
      <c r="L596" s="12">
        <v>42907</v>
      </c>
      <c r="M596" s="13" t="s">
        <v>19</v>
      </c>
      <c r="N596" s="11">
        <f ca="1">IF(zgłoszenia[[#This Row],[ID]]&gt;0,IF(zgłoszenia[[#This Row],[Data zakończenia sprawy]]=0,TODAY()-D596,zgłoszenia[[#This Row],[Data zakończenia sprawy]]-zgłoszenia[[#This Row],[Data wpływu wniosku]]),"")</f>
        <v>21</v>
      </c>
      <c r="O596" s="65">
        <f>IF($F596=dane!$B$8,6743+3,(IF($F596=dane!$B$9,6743+4,(IF($F596=dane!$B$10,6743+5,6743)))))</f>
        <v>6743</v>
      </c>
    </row>
    <row r="597" spans="1:21" ht="30" x14ac:dyDescent="0.25">
      <c r="A597" s="62">
        <f>IF(zgłoszenia[[#This Row],[ID]]&gt;0,A596+1,"--")</f>
        <v>594</v>
      </c>
      <c r="B597" s="14" t="s">
        <v>59</v>
      </c>
      <c r="C597" s="70">
        <v>11476</v>
      </c>
      <c r="D597" s="12">
        <v>42886</v>
      </c>
      <c r="E597" s="31" t="s">
        <v>1033</v>
      </c>
      <c r="F597" s="13" t="s">
        <v>17</v>
      </c>
      <c r="G597" s="13" t="s">
        <v>26</v>
      </c>
      <c r="H597" s="13" t="s">
        <v>454</v>
      </c>
      <c r="I597" s="36" t="s">
        <v>1034</v>
      </c>
      <c r="J597" s="13">
        <v>530</v>
      </c>
      <c r="K5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BOŚ.6743.530.2017.SR</v>
      </c>
      <c r="L597" s="12">
        <v>42893</v>
      </c>
      <c r="M597" s="13" t="s">
        <v>22</v>
      </c>
      <c r="N597" s="11">
        <f ca="1">IF(zgłoszenia[[#This Row],[ID]]&gt;0,IF(zgłoszenia[[#This Row],[Data zakończenia sprawy]]=0,TODAY()-D597,zgłoszenia[[#This Row],[Data zakończenia sprawy]]-zgłoszenia[[#This Row],[Data wpływu wniosku]]),"")</f>
        <v>7</v>
      </c>
      <c r="O597" s="65">
        <f>IF($F597=dane!$B$8,6743+3,(IF($F597=dane!$B$9,6743+4,(IF($F597=dane!$B$10,6743+5,6743)))))</f>
        <v>6743</v>
      </c>
    </row>
    <row r="598" spans="1:21" ht="45" x14ac:dyDescent="0.25">
      <c r="A598" s="62">
        <f>IF(zgłoszenia[[#This Row],[ID]]&gt;0,A597+1,"--")</f>
        <v>595</v>
      </c>
      <c r="B598" s="14" t="s">
        <v>40</v>
      </c>
      <c r="C598" s="70">
        <v>11477</v>
      </c>
      <c r="D598" s="12">
        <v>42886</v>
      </c>
      <c r="E598" s="31" t="s">
        <v>384</v>
      </c>
      <c r="F598" s="13" t="s">
        <v>58</v>
      </c>
      <c r="G598" s="13" t="s">
        <v>32</v>
      </c>
      <c r="H598" s="13" t="s">
        <v>214</v>
      </c>
      <c r="I598" s="36" t="s">
        <v>1035</v>
      </c>
      <c r="J598" s="13">
        <v>54</v>
      </c>
      <c r="K598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BOŚ.6746.54.2017.ŁD</v>
      </c>
      <c r="L598" s="93">
        <v>42906</v>
      </c>
      <c r="M598" s="77" t="s">
        <v>19</v>
      </c>
      <c r="N598" s="88">
        <f ca="1">IF(zgłoszenia[[#This Row],[ID]]&gt;0,IF(zgłoszenia[[#This Row],[Data zakończenia sprawy]]=0,TODAY()-D598,zgłoszenia[[#This Row],[Data zakończenia sprawy]]-zgłoszenia[[#This Row],[Data wpływu wniosku]]),"")</f>
        <v>20</v>
      </c>
      <c r="O598" s="69">
        <f>IF($F598=dane!$B$8,6743+3,(IF($F598=dane!$B$9,6743+4,(IF($F598=dane!$B$10,6743+5,6743)))))</f>
        <v>6746</v>
      </c>
      <c r="P598" s="74"/>
      <c r="Q598" s="74"/>
      <c r="R598" s="74"/>
      <c r="S598" s="74"/>
      <c r="T598" s="74"/>
      <c r="U598" s="74"/>
    </row>
    <row r="599" spans="1:21" ht="37.5" x14ac:dyDescent="0.25">
      <c r="A599" s="62">
        <f>IF(zgłoszenia[[#This Row],[ID]]&gt;0,A598+1,"--")</f>
        <v>596</v>
      </c>
      <c r="B599" s="14" t="s">
        <v>38</v>
      </c>
      <c r="C599" s="70">
        <v>11486</v>
      </c>
      <c r="D599" s="12">
        <v>42886</v>
      </c>
      <c r="E599" s="31" t="s">
        <v>1036</v>
      </c>
      <c r="F599" s="13" t="s">
        <v>20</v>
      </c>
      <c r="G599" s="13" t="s">
        <v>18</v>
      </c>
      <c r="H599" s="13" t="s">
        <v>104</v>
      </c>
      <c r="I599" s="36" t="s">
        <v>1037</v>
      </c>
      <c r="J599" s="13">
        <v>525</v>
      </c>
      <c r="K5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BOŚ.6743.525.2017.IN</v>
      </c>
      <c r="L599" s="12">
        <v>42914</v>
      </c>
      <c r="M599" s="105" t="s">
        <v>1207</v>
      </c>
      <c r="N599" s="11">
        <f ca="1">IF(zgłoszenia[[#This Row],[ID]]&gt;0,IF(zgłoszenia[[#This Row],[Data zakończenia sprawy]]=0,TODAY()-D599,zgłoszenia[[#This Row],[Data zakończenia sprawy]]-zgłoszenia[[#This Row],[Data wpływu wniosku]]),"")</f>
        <v>28</v>
      </c>
      <c r="O599" s="65">
        <f>IF($F599=dane!$B$8,6743+3,(IF($F599=dane!$B$9,6743+4,(IF($F599=dane!$B$10,6743+5,6743)))))</f>
        <v>6743</v>
      </c>
    </row>
    <row r="600" spans="1:21" ht="45" x14ac:dyDescent="0.25">
      <c r="A600" s="62">
        <f>IF(zgłoszenia[[#This Row],[ID]]&gt;0,A599+1,"--")</f>
        <v>597</v>
      </c>
      <c r="B600" s="14" t="s">
        <v>59</v>
      </c>
      <c r="C600" s="70">
        <v>11492</v>
      </c>
      <c r="D600" s="12">
        <v>42886</v>
      </c>
      <c r="E600" s="31" t="s">
        <v>1038</v>
      </c>
      <c r="F600" s="13" t="s">
        <v>57</v>
      </c>
      <c r="G600" s="13" t="s">
        <v>29</v>
      </c>
      <c r="H600" s="13" t="s">
        <v>87</v>
      </c>
      <c r="I600" s="36" t="s">
        <v>1039</v>
      </c>
      <c r="J600" s="13">
        <v>31</v>
      </c>
      <c r="K600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BOŚ.6748.31.2017.SR</v>
      </c>
      <c r="L600" s="93">
        <v>42894</v>
      </c>
      <c r="M600" s="77" t="s">
        <v>19</v>
      </c>
      <c r="N600" s="88">
        <f ca="1">IF(zgłoszenia[[#This Row],[ID]]&gt;0,IF(zgłoszenia[[#This Row],[Data zakończenia sprawy]]=0,TODAY()-D600,zgłoszenia[[#This Row],[Data zakończenia sprawy]]-zgłoszenia[[#This Row],[Data wpływu wniosku]]),"")</f>
        <v>8</v>
      </c>
      <c r="O600" s="69">
        <f>IF($F600=dane!$B$8,6743+3,(IF($F600=dane!$B$9,6743+4,(IF($F600=dane!$B$10,6743+5,6743)))))</f>
        <v>6748</v>
      </c>
      <c r="P600" s="74"/>
      <c r="Q600" s="74"/>
      <c r="R600" s="74"/>
      <c r="S600" s="74"/>
      <c r="T600" s="74"/>
      <c r="U600" s="74"/>
    </row>
    <row r="601" spans="1:21" ht="45" x14ac:dyDescent="0.25">
      <c r="A601" s="62">
        <f>IF(zgłoszenia[[#This Row],[ID]]&gt;0,A600+1,"--")</f>
        <v>598</v>
      </c>
      <c r="B601" s="14" t="s">
        <v>39</v>
      </c>
      <c r="C601" s="70">
        <v>11559</v>
      </c>
      <c r="D601" s="12">
        <v>42887</v>
      </c>
      <c r="E601" s="31" t="s">
        <v>1040</v>
      </c>
      <c r="F601" s="13" t="s">
        <v>25</v>
      </c>
      <c r="G601" s="13" t="s">
        <v>32</v>
      </c>
      <c r="H601" s="13" t="s">
        <v>953</v>
      </c>
      <c r="I601" s="36" t="s">
        <v>1041</v>
      </c>
      <c r="J601" s="13">
        <v>524</v>
      </c>
      <c r="K6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BOŚ.6743.524.2017.MS</v>
      </c>
      <c r="L601" s="12">
        <v>42905</v>
      </c>
      <c r="M601" s="13" t="s">
        <v>19</v>
      </c>
      <c r="N601" s="11">
        <f ca="1">IF(zgłoszenia[[#This Row],[ID]]&gt;0,IF(zgłoszenia[[#This Row],[Data zakończenia sprawy]]=0,TODAY()-D601,zgłoszenia[[#This Row],[Data zakończenia sprawy]]-zgłoszenia[[#This Row],[Data wpływu wniosku]]),"")</f>
        <v>18</v>
      </c>
      <c r="O601" s="65">
        <f>IF($F601=dane!$B$8,6743+3,(IF($F601=dane!$B$9,6743+4,(IF($F601=dane!$B$10,6743+5,6743)))))</f>
        <v>6743</v>
      </c>
    </row>
    <row r="602" spans="1:21" ht="30" x14ac:dyDescent="0.25">
      <c r="A602" s="62">
        <f>IF(zgłoszenia[[#This Row],[ID]]&gt;0,A601+1,"--")</f>
        <v>599</v>
      </c>
      <c r="B602" s="14" t="s">
        <v>59</v>
      </c>
      <c r="C602" s="70">
        <v>11604</v>
      </c>
      <c r="D602" s="12">
        <v>42887</v>
      </c>
      <c r="E602" s="31" t="s">
        <v>180</v>
      </c>
      <c r="F602" s="13" t="s">
        <v>17</v>
      </c>
      <c r="G602" s="13" t="s">
        <v>26</v>
      </c>
      <c r="H602" s="13" t="s">
        <v>443</v>
      </c>
      <c r="I602" s="36" t="s">
        <v>1042</v>
      </c>
      <c r="J602" s="13">
        <v>531</v>
      </c>
      <c r="K6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BOŚ.6743.531.2017.SR</v>
      </c>
      <c r="L602" s="12">
        <v>42909</v>
      </c>
      <c r="M602" s="13" t="s">
        <v>22</v>
      </c>
      <c r="N602" s="11">
        <f ca="1">IF(zgłoszenia[[#This Row],[ID]]&gt;0,IF(zgłoszenia[[#This Row],[Data zakończenia sprawy]]=0,TODAY()-D602,zgłoszenia[[#This Row],[Data zakończenia sprawy]]-zgłoszenia[[#This Row],[Data wpływu wniosku]]),"")</f>
        <v>22</v>
      </c>
      <c r="O602" s="65">
        <f>IF($F602=dane!$B$8,6743+3,(IF($F602=dane!$B$9,6743+4,(IF($F602=dane!$B$10,6743+5,6743)))))</f>
        <v>6743</v>
      </c>
    </row>
    <row r="603" spans="1:21" ht="45" x14ac:dyDescent="0.25">
      <c r="A603" s="62">
        <f>IF(zgłoszenia[[#This Row],[ID]]&gt;0,A602+1,"--")</f>
        <v>600</v>
      </c>
      <c r="B603" s="14" t="s">
        <v>37</v>
      </c>
      <c r="C603" s="70">
        <v>11572</v>
      </c>
      <c r="D603" s="12">
        <v>42887</v>
      </c>
      <c r="E603" s="31" t="s">
        <v>180</v>
      </c>
      <c r="F603" s="13" t="s">
        <v>17</v>
      </c>
      <c r="G603" s="13" t="s">
        <v>33</v>
      </c>
      <c r="H603" s="13" t="s">
        <v>155</v>
      </c>
      <c r="I603" s="36" t="s">
        <v>1043</v>
      </c>
      <c r="J603" s="13">
        <v>543</v>
      </c>
      <c r="K6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BOŚ.6743.543.2017.AŁ</v>
      </c>
      <c r="L603" s="12">
        <v>42906</v>
      </c>
      <c r="M603" s="13" t="s">
        <v>19</v>
      </c>
      <c r="N603" s="11">
        <f ca="1">IF(zgłoszenia[[#This Row],[ID]]&gt;0,IF(zgłoszenia[[#This Row],[Data zakończenia sprawy]]=0,TODAY()-D603,zgłoszenia[[#This Row],[Data zakończenia sprawy]]-zgłoszenia[[#This Row],[Data wpływu wniosku]]),"")</f>
        <v>19</v>
      </c>
      <c r="O603" s="65">
        <f>IF($F603=dane!$B$8,6743+3,(IF($F603=dane!$B$9,6743+4,(IF($F603=dane!$B$10,6743+5,6743)))))</f>
        <v>6743</v>
      </c>
    </row>
    <row r="604" spans="1:21" ht="18.75" x14ac:dyDescent="0.25">
      <c r="A604" s="62">
        <f>IF(zgłoszenia[[#This Row],[ID]]&gt;0,A603+1,"--")</f>
        <v>601</v>
      </c>
      <c r="B604" s="14" t="s">
        <v>38</v>
      </c>
      <c r="C604" s="70">
        <v>11606</v>
      </c>
      <c r="D604" s="12">
        <v>42887</v>
      </c>
      <c r="E604" s="31" t="s">
        <v>1044</v>
      </c>
      <c r="F604" s="13" t="s">
        <v>25</v>
      </c>
      <c r="G604" s="13" t="s">
        <v>18</v>
      </c>
      <c r="H604" s="13" t="s">
        <v>211</v>
      </c>
      <c r="I604" s="36" t="s">
        <v>1045</v>
      </c>
      <c r="J604" s="13">
        <v>526</v>
      </c>
      <c r="K6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BOŚ.6743.526.2017.IN</v>
      </c>
      <c r="L604" s="12">
        <v>42928</v>
      </c>
      <c r="M604" s="94" t="s">
        <v>1207</v>
      </c>
      <c r="N604" s="11">
        <f ca="1">IF(zgłoszenia[[#This Row],[ID]]&gt;0,IF(zgłoszenia[[#This Row],[Data zakończenia sprawy]]=0,TODAY()-D604,zgłoszenia[[#This Row],[Data zakończenia sprawy]]-zgłoszenia[[#This Row],[Data wpływu wniosku]]),"")</f>
        <v>41</v>
      </c>
      <c r="O604" s="65">
        <f>IF($F604=dane!$B$8,6743+3,(IF($F604=dane!$B$9,6743+4,(IF($F604=dane!$B$10,6743+5,6743)))))</f>
        <v>6743</v>
      </c>
    </row>
    <row r="605" spans="1:21" ht="45" x14ac:dyDescent="0.25">
      <c r="A605" s="62">
        <f>IF(zgłoszenia[[#This Row],[ID]]&gt;0,A604+1,"--")</f>
        <v>602</v>
      </c>
      <c r="B605" s="14" t="s">
        <v>11</v>
      </c>
      <c r="C605" s="70">
        <v>11723</v>
      </c>
      <c r="D605" s="12">
        <v>42888</v>
      </c>
      <c r="E605" s="31" t="s">
        <v>180</v>
      </c>
      <c r="F605" s="13" t="s">
        <v>17</v>
      </c>
      <c r="G605" s="13" t="s">
        <v>26</v>
      </c>
      <c r="H605" s="13" t="s">
        <v>665</v>
      </c>
      <c r="I605" s="36" t="s">
        <v>1046</v>
      </c>
      <c r="J605" s="13">
        <v>528</v>
      </c>
      <c r="K6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BOŚ.6743.528.2017.AA</v>
      </c>
      <c r="L605" s="12">
        <v>42895</v>
      </c>
      <c r="M605" s="13" t="s">
        <v>19</v>
      </c>
      <c r="N605" s="11">
        <f ca="1">IF(zgłoszenia[[#This Row],[ID]]&gt;0,IF(zgłoszenia[[#This Row],[Data zakończenia sprawy]]=0,TODAY()-D605,zgłoszenia[[#This Row],[Data zakończenia sprawy]]-zgłoszenia[[#This Row],[Data wpływu wniosku]]),"")</f>
        <v>7</v>
      </c>
      <c r="O605" s="65">
        <f>IF($F605=dane!$B$8,6743+3,(IF($F605=dane!$B$9,6743+4,(IF($F605=dane!$B$10,6743+5,6743)))))</f>
        <v>6743</v>
      </c>
    </row>
    <row r="606" spans="1:21" ht="30" x14ac:dyDescent="0.25">
      <c r="A606" s="62">
        <f>IF(zgłoszenia[[#This Row],[ID]]&gt;0,A605+1,"--")</f>
        <v>603</v>
      </c>
      <c r="B606" s="14" t="s">
        <v>61</v>
      </c>
      <c r="C606" s="70">
        <v>11671</v>
      </c>
      <c r="D606" s="12">
        <v>42888</v>
      </c>
      <c r="E606" s="31" t="s">
        <v>1047</v>
      </c>
      <c r="F606" s="13" t="s">
        <v>20</v>
      </c>
      <c r="G606" s="13" t="s">
        <v>29</v>
      </c>
      <c r="H606" s="13" t="s">
        <v>29</v>
      </c>
      <c r="I606" s="36" t="s">
        <v>674</v>
      </c>
      <c r="J606" s="13">
        <v>527</v>
      </c>
      <c r="K6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BOŚ.6743.527.2017.WK</v>
      </c>
      <c r="L606" s="12">
        <v>42895</v>
      </c>
      <c r="M606" s="13" t="s">
        <v>22</v>
      </c>
      <c r="N606" s="11">
        <f ca="1">IF(zgłoszenia[[#This Row],[ID]]&gt;0,IF(zgłoszenia[[#This Row],[Data zakończenia sprawy]]=0,TODAY()-D606,zgłoszenia[[#This Row],[Data zakończenia sprawy]]-zgłoszenia[[#This Row],[Data wpływu wniosku]]),"")</f>
        <v>7</v>
      </c>
      <c r="O606" s="65">
        <f>IF($F606=dane!$B$8,6743+3,(IF($F606=dane!$B$9,6743+4,(IF($F606=dane!$B$10,6743+5,6743)))))</f>
        <v>6743</v>
      </c>
    </row>
    <row r="607" spans="1:21" ht="48" customHeight="1" x14ac:dyDescent="0.25">
      <c r="A607" s="62">
        <f>IF(zgłoszenia[[#This Row],[ID]]&gt;0,A606+1,"--")</f>
        <v>604</v>
      </c>
      <c r="B607" s="14" t="s">
        <v>60</v>
      </c>
      <c r="C607" s="70">
        <v>11724</v>
      </c>
      <c r="D607" s="12">
        <v>42888</v>
      </c>
      <c r="E607" s="31" t="s">
        <v>1048</v>
      </c>
      <c r="F607" s="13" t="s">
        <v>17</v>
      </c>
      <c r="G607" s="13" t="s">
        <v>33</v>
      </c>
      <c r="H607" s="13" t="s">
        <v>785</v>
      </c>
      <c r="I607" s="36" t="s">
        <v>1049</v>
      </c>
      <c r="J607" s="13">
        <v>529</v>
      </c>
      <c r="K6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BOŚ.6743.529.2017.EJ</v>
      </c>
      <c r="L607" s="12">
        <v>42928</v>
      </c>
      <c r="M607" s="13" t="s">
        <v>22</v>
      </c>
      <c r="N607" s="11">
        <f ca="1">IF(zgłoszenia[[#This Row],[ID]]&gt;0,IF(zgłoszenia[[#This Row],[Data zakończenia sprawy]]=0,TODAY()-D607,zgłoszenia[[#This Row],[Data zakończenia sprawy]]-zgłoszenia[[#This Row],[Data wpływu wniosku]]),"")</f>
        <v>40</v>
      </c>
      <c r="O607" s="65">
        <f>IF($F607=dane!$B$8,6743+3,(IF($F607=dane!$B$9,6743+4,(IF($F607=dane!$B$10,6743+5,6743)))))</f>
        <v>6743</v>
      </c>
    </row>
    <row r="608" spans="1:21" ht="60" x14ac:dyDescent="0.25">
      <c r="A608" s="62">
        <f>IF(zgłoszenia[[#This Row],[ID]]&gt;0,A607+1,"--")</f>
        <v>605</v>
      </c>
      <c r="B608" s="14" t="s">
        <v>59</v>
      </c>
      <c r="C608" s="70">
        <v>11677</v>
      </c>
      <c r="D608" s="12">
        <v>42888</v>
      </c>
      <c r="E608" s="31" t="s">
        <v>1050</v>
      </c>
      <c r="F608" s="13" t="s">
        <v>17</v>
      </c>
      <c r="G608" s="13" t="s">
        <v>29</v>
      </c>
      <c r="H608" s="13" t="s">
        <v>309</v>
      </c>
      <c r="I608" s="36" t="s">
        <v>1051</v>
      </c>
      <c r="J608" s="13">
        <v>532</v>
      </c>
      <c r="K6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BOŚ.6743.532.2017.SR</v>
      </c>
      <c r="L608" s="12">
        <v>42893</v>
      </c>
      <c r="M608" s="13" t="s">
        <v>19</v>
      </c>
      <c r="N608" s="11">
        <f ca="1">IF(zgłoszenia[[#This Row],[ID]]&gt;0,IF(zgłoszenia[[#This Row],[Data zakończenia sprawy]]=0,TODAY()-D608,zgłoszenia[[#This Row],[Data zakończenia sprawy]]-zgłoszenia[[#This Row],[Data wpływu wniosku]]),"")</f>
        <v>5</v>
      </c>
      <c r="O608" s="65">
        <f>IF($F608=dane!$B$8,6743+3,(IF($F608=dane!$B$9,6743+4,(IF($F608=dane!$B$10,6743+5,6743)))))</f>
        <v>6743</v>
      </c>
    </row>
    <row r="609" spans="1:22" ht="45" x14ac:dyDescent="0.25">
      <c r="A609" s="62">
        <f>IF(zgłoszenia[[#This Row],[ID]]&gt;0,A608+1,"--")</f>
        <v>606</v>
      </c>
      <c r="B609" s="14" t="s">
        <v>59</v>
      </c>
      <c r="C609" s="70">
        <v>11679</v>
      </c>
      <c r="D609" s="12">
        <v>42888</v>
      </c>
      <c r="E609" s="31" t="s">
        <v>1052</v>
      </c>
      <c r="F609" s="13" t="s">
        <v>57</v>
      </c>
      <c r="G609" s="13" t="s">
        <v>29</v>
      </c>
      <c r="H609" s="13" t="s">
        <v>29</v>
      </c>
      <c r="I609" s="36" t="s">
        <v>1053</v>
      </c>
      <c r="J609" s="13">
        <v>32</v>
      </c>
      <c r="K609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BOŚ.6748.32.2017.SR</v>
      </c>
      <c r="L609" s="93">
        <v>42923</v>
      </c>
      <c r="M609" s="77" t="s">
        <v>22</v>
      </c>
      <c r="N609" s="88">
        <f ca="1">IF(zgłoszenia[[#This Row],[ID]]&gt;0,IF(zgłoszenia[[#This Row],[Data zakończenia sprawy]]=0,TODAY()-D609,zgłoszenia[[#This Row],[Data zakończenia sprawy]]-zgłoszenia[[#This Row],[Data wpływu wniosku]]),"")</f>
        <v>35</v>
      </c>
      <c r="O609" s="69">
        <f>IF($F609=dane!$B$8,6743+3,(IF($F609=dane!$B$9,6743+4,(IF($F609=dane!$B$10,6743+5,6743)))))</f>
        <v>6748</v>
      </c>
      <c r="P609" s="74"/>
      <c r="Q609" s="74"/>
      <c r="R609" s="74"/>
      <c r="S609" s="74"/>
      <c r="T609" s="74"/>
      <c r="U609" s="74"/>
      <c r="V609" s="74"/>
    </row>
    <row r="610" spans="1:22" ht="45" x14ac:dyDescent="0.25">
      <c r="A610" s="62">
        <f>IF(zgłoszenia[[#This Row],[ID]]&gt;0,A609+1,"--")</f>
        <v>607</v>
      </c>
      <c r="B610" s="14" t="s">
        <v>37</v>
      </c>
      <c r="C610" s="70">
        <v>11858</v>
      </c>
      <c r="D610" s="12">
        <v>42891</v>
      </c>
      <c r="E610" s="31" t="s">
        <v>183</v>
      </c>
      <c r="F610" s="13" t="s">
        <v>57</v>
      </c>
      <c r="G610" s="13" t="s">
        <v>29</v>
      </c>
      <c r="H610" s="13" t="s">
        <v>87</v>
      </c>
      <c r="I610" s="36" t="s">
        <v>1054</v>
      </c>
      <c r="J610" s="13">
        <v>33</v>
      </c>
      <c r="K610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BOŚ.6748.33.2017.AŁ</v>
      </c>
      <c r="L610" s="93">
        <v>42906</v>
      </c>
      <c r="M610" s="77" t="s">
        <v>19</v>
      </c>
      <c r="N610" s="88">
        <f ca="1">IF(zgłoszenia[[#This Row],[ID]]&gt;0,IF(zgłoszenia[[#This Row],[Data zakończenia sprawy]]=0,TODAY()-D610,zgłoszenia[[#This Row],[Data zakończenia sprawy]]-zgłoszenia[[#This Row],[Data wpływu wniosku]]),"")</f>
        <v>15</v>
      </c>
      <c r="O610" s="69">
        <f>IF($F610=dane!$B$8,6743+3,(IF($F610=dane!$B$9,6743+4,(IF($F610=dane!$B$10,6743+5,6743)))))</f>
        <v>6748</v>
      </c>
      <c r="P610" s="74"/>
      <c r="Q610" s="74"/>
      <c r="R610" s="74"/>
      <c r="S610" s="74"/>
      <c r="T610" s="74"/>
      <c r="U610" s="74"/>
    </row>
    <row r="611" spans="1:22" ht="30" x14ac:dyDescent="0.25">
      <c r="A611" s="62">
        <f>IF(zgłoszenia[[#This Row],[ID]]&gt;0,A610+1,"--")</f>
        <v>608</v>
      </c>
      <c r="B611" s="14" t="s">
        <v>61</v>
      </c>
      <c r="C611" s="70">
        <v>11789</v>
      </c>
      <c r="D611" s="12">
        <v>42891</v>
      </c>
      <c r="E611" s="31" t="s">
        <v>525</v>
      </c>
      <c r="F611" s="13" t="s">
        <v>20</v>
      </c>
      <c r="G611" s="13" t="s">
        <v>29</v>
      </c>
      <c r="H611" s="13" t="s">
        <v>281</v>
      </c>
      <c r="I611" s="36" t="s">
        <v>1055</v>
      </c>
      <c r="J611" s="13">
        <v>538</v>
      </c>
      <c r="K6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BOŚ.6743.538.2017.WK</v>
      </c>
      <c r="L611" s="12">
        <v>42927</v>
      </c>
      <c r="M611" s="13" t="s">
        <v>22</v>
      </c>
      <c r="N611" s="11">
        <f ca="1">IF(zgłoszenia[[#This Row],[ID]]&gt;0,IF(zgłoszenia[[#This Row],[Data zakończenia sprawy]]=0,TODAY()-D611,zgłoszenia[[#This Row],[Data zakończenia sprawy]]-zgłoszenia[[#This Row],[Data wpływu wniosku]]),"")</f>
        <v>36</v>
      </c>
      <c r="O611" s="65">
        <f>IF($F611=dane!$B$8,6743+3,(IF($F611=dane!$B$9,6743+4,(IF($F611=dane!$B$10,6743+5,6743)))))</f>
        <v>6743</v>
      </c>
    </row>
    <row r="612" spans="1:22" ht="45" x14ac:dyDescent="0.25">
      <c r="A612" s="62">
        <f>IF(zgłoszenia[[#This Row],[ID]]&gt;0,A611+1,"--")</f>
        <v>609</v>
      </c>
      <c r="B612" s="14" t="s">
        <v>61</v>
      </c>
      <c r="C612" s="70">
        <v>11817</v>
      </c>
      <c r="D612" s="12">
        <v>42891</v>
      </c>
      <c r="E612" s="31" t="s">
        <v>1056</v>
      </c>
      <c r="F612" s="13" t="s">
        <v>20</v>
      </c>
      <c r="G612" s="13" t="s">
        <v>29</v>
      </c>
      <c r="H612" s="13" t="s">
        <v>29</v>
      </c>
      <c r="I612" s="36" t="s">
        <v>1057</v>
      </c>
      <c r="J612" s="13">
        <v>537</v>
      </c>
      <c r="K6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BOŚ.6743.537.2017.WK</v>
      </c>
      <c r="L612" s="12">
        <v>42899</v>
      </c>
      <c r="M612" s="13" t="s">
        <v>19</v>
      </c>
      <c r="N612" s="11">
        <f ca="1">IF(zgłoszenia[[#This Row],[ID]]&gt;0,IF(zgłoszenia[[#This Row],[Data zakończenia sprawy]]=0,TODAY()-D612,zgłoszenia[[#This Row],[Data zakończenia sprawy]]-zgłoszenia[[#This Row],[Data wpływu wniosku]]),"")</f>
        <v>8</v>
      </c>
      <c r="O612" s="65">
        <f>IF($F612=dane!$B$8,6743+3,(IF($F612=dane!$B$9,6743+4,(IF($F612=dane!$B$10,6743+5,6743)))))</f>
        <v>6743</v>
      </c>
    </row>
    <row r="613" spans="1:22" ht="45" x14ac:dyDescent="0.25">
      <c r="A613" s="62">
        <f>IF(zgłoszenia[[#This Row],[ID]]&gt;0,A612+1,"--")</f>
        <v>610</v>
      </c>
      <c r="B613" s="14" t="s">
        <v>36</v>
      </c>
      <c r="C613" s="70">
        <v>11704</v>
      </c>
      <c r="D613" s="12">
        <v>42888</v>
      </c>
      <c r="E613" s="31" t="s">
        <v>171</v>
      </c>
      <c r="F613" s="13" t="s">
        <v>20</v>
      </c>
      <c r="G613" s="13" t="s">
        <v>29</v>
      </c>
      <c r="H613" s="13" t="s">
        <v>29</v>
      </c>
      <c r="I613" s="36" t="s">
        <v>1058</v>
      </c>
      <c r="J613" s="13">
        <v>534</v>
      </c>
      <c r="K6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BOŚ.6743.534.2017.KŻ</v>
      </c>
      <c r="L613" s="12">
        <v>42907</v>
      </c>
      <c r="M613" s="13" t="s">
        <v>19</v>
      </c>
      <c r="N613" s="11">
        <f ca="1">IF(zgłoszenia[[#This Row],[ID]]&gt;0,IF(zgłoszenia[[#This Row],[Data zakończenia sprawy]]=0,TODAY()-D613,zgłoszenia[[#This Row],[Data zakończenia sprawy]]-zgłoszenia[[#This Row],[Data wpływu wniosku]]),"")</f>
        <v>19</v>
      </c>
      <c r="O613" s="65">
        <f>IF($F613=dane!$B$8,6743+3,(IF($F613=dane!$B$9,6743+4,(IF($F613=dane!$B$10,6743+5,6743)))))</f>
        <v>6743</v>
      </c>
    </row>
    <row r="614" spans="1:22" ht="45" x14ac:dyDescent="0.25">
      <c r="A614" s="62">
        <f>IF(zgłoszenia[[#This Row],[ID]]&gt;0,A613+1,"--")</f>
        <v>611</v>
      </c>
      <c r="B614" s="14" t="s">
        <v>38</v>
      </c>
      <c r="C614" s="70">
        <v>11814</v>
      </c>
      <c r="D614" s="12">
        <v>42891</v>
      </c>
      <c r="E614" s="31" t="s">
        <v>69</v>
      </c>
      <c r="F614" s="13" t="s">
        <v>17</v>
      </c>
      <c r="G614" s="13" t="s">
        <v>18</v>
      </c>
      <c r="H614" s="13" t="s">
        <v>92</v>
      </c>
      <c r="I614" s="36" t="s">
        <v>1059</v>
      </c>
      <c r="J614" s="13">
        <v>533</v>
      </c>
      <c r="K6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BOŚ.6743.533.2017.IN</v>
      </c>
      <c r="L614" s="12">
        <v>42909</v>
      </c>
      <c r="M614" s="13" t="s">
        <v>19</v>
      </c>
      <c r="N614" s="11">
        <f ca="1">IF(zgłoszenia[[#This Row],[ID]]&gt;0,IF(zgłoszenia[[#This Row],[Data zakończenia sprawy]]=0,TODAY()-D614,zgłoszenia[[#This Row],[Data zakończenia sprawy]]-zgłoszenia[[#This Row],[Data wpływu wniosku]]),"")</f>
        <v>18</v>
      </c>
      <c r="O614" s="65">
        <f>IF($F614=dane!$B$8,6743+3,(IF($F614=dane!$B$9,6743+4,(IF($F614=dane!$B$10,6743+5,6743)))))</f>
        <v>6743</v>
      </c>
    </row>
    <row r="615" spans="1:22" ht="45" x14ac:dyDescent="0.25">
      <c r="A615" s="62">
        <f>IF(zgłoszenia[[#This Row],[ID]]&gt;0,A614+1,"--")</f>
        <v>612</v>
      </c>
      <c r="B615" s="14" t="s">
        <v>11</v>
      </c>
      <c r="C615" s="70">
        <v>11840</v>
      </c>
      <c r="D615" s="12">
        <v>42891</v>
      </c>
      <c r="E615" s="31" t="s">
        <v>384</v>
      </c>
      <c r="F615" s="13" t="s">
        <v>58</v>
      </c>
      <c r="G615" s="13" t="s">
        <v>24</v>
      </c>
      <c r="H615" s="13" t="s">
        <v>221</v>
      </c>
      <c r="I615" s="36" t="s">
        <v>1060</v>
      </c>
      <c r="J615" s="13">
        <v>53</v>
      </c>
      <c r="K615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BOŚ.6746.53.2017.AA</v>
      </c>
      <c r="L615" s="93">
        <v>42908</v>
      </c>
      <c r="M615" s="77" t="s">
        <v>19</v>
      </c>
      <c r="N615" s="88">
        <f ca="1">IF(zgłoszenia[[#This Row],[ID]]&gt;0,IF(zgłoszenia[[#This Row],[Data zakończenia sprawy]]=0,TODAY()-D615,zgłoszenia[[#This Row],[Data zakończenia sprawy]]-zgłoszenia[[#This Row],[Data wpływu wniosku]]),"")</f>
        <v>17</v>
      </c>
      <c r="O615" s="69">
        <f>IF($F615=dane!$B$8,6743+3,(IF($F615=dane!$B$9,6743+4,(IF($F615=dane!$B$10,6743+5,6743)))))</f>
        <v>6746</v>
      </c>
      <c r="P615" s="74"/>
      <c r="Q615" s="74"/>
      <c r="R615" s="74"/>
      <c r="S615" s="74"/>
      <c r="T615" s="74"/>
      <c r="U615" s="74"/>
      <c r="V615" s="74"/>
    </row>
    <row r="616" spans="1:22" s="3" customFormat="1" ht="45" x14ac:dyDescent="0.25">
      <c r="A616" s="62">
        <f>IF(zgłoszenia[[#This Row],[ID]]&gt;0,A615+1,"--")</f>
        <v>613</v>
      </c>
      <c r="B616" s="14" t="s">
        <v>61</v>
      </c>
      <c r="C616" s="70">
        <v>11986</v>
      </c>
      <c r="D616" s="12">
        <v>42892</v>
      </c>
      <c r="E616" s="31" t="s">
        <v>885</v>
      </c>
      <c r="F616" s="13" t="s">
        <v>17</v>
      </c>
      <c r="G616" s="13" t="s">
        <v>29</v>
      </c>
      <c r="H616" s="13" t="s">
        <v>87</v>
      </c>
      <c r="I616" s="36" t="s">
        <v>829</v>
      </c>
      <c r="J616" s="13">
        <v>535</v>
      </c>
      <c r="K6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BOŚ.6743.535.2017.WK</v>
      </c>
      <c r="L616" s="12">
        <v>42895</v>
      </c>
      <c r="M616" s="13" t="s">
        <v>19</v>
      </c>
      <c r="N616" s="11">
        <f ca="1">IF(zgłoszenia[[#This Row],[ID]]&gt;0,IF(zgłoszenia[[#This Row],[Data zakończenia sprawy]]=0,TODAY()-D616,zgłoszenia[[#This Row],[Data zakończenia sprawy]]-zgłoszenia[[#This Row],[Data wpływu wniosku]]),"")</f>
        <v>3</v>
      </c>
      <c r="O616" s="65">
        <f>IF($F616=dane!$B$8,6743+3,(IF($F616=dane!$B$9,6743+4,(IF($F616=dane!$B$10,6743+5,6743)))))</f>
        <v>6743</v>
      </c>
    </row>
    <row r="617" spans="1:22" ht="45" x14ac:dyDescent="0.25">
      <c r="A617" s="62">
        <f>IF(zgłoszenia[[#This Row],[ID]]&gt;0,A616+1,"--")</f>
        <v>614</v>
      </c>
      <c r="B617" s="14" t="s">
        <v>59</v>
      </c>
      <c r="C617" s="70">
        <v>12014</v>
      </c>
      <c r="D617" s="12">
        <v>42892</v>
      </c>
      <c r="E617" s="31" t="s">
        <v>384</v>
      </c>
      <c r="F617" s="13" t="s">
        <v>58</v>
      </c>
      <c r="G617" s="13" t="s">
        <v>29</v>
      </c>
      <c r="H617" s="13" t="s">
        <v>29</v>
      </c>
      <c r="I617" s="36" t="s">
        <v>1061</v>
      </c>
      <c r="J617" s="13">
        <v>56</v>
      </c>
      <c r="K6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BOŚ.6746.56.2017.SR</v>
      </c>
      <c r="L617" s="12">
        <v>42908</v>
      </c>
      <c r="M617" s="13" t="s">
        <v>19</v>
      </c>
      <c r="N617" s="11">
        <f ca="1">IF(zgłoszenia[[#This Row],[ID]]&gt;0,IF(zgłoszenia[[#This Row],[Data zakończenia sprawy]]=0,TODAY()-D617,zgłoszenia[[#This Row],[Data zakończenia sprawy]]-zgłoszenia[[#This Row],[Data wpływu wniosku]]),"")</f>
        <v>16</v>
      </c>
      <c r="O617" s="65">
        <f>IF($F617=dane!$B$8,6743+3,(IF($F617=dane!$B$9,6743+4,(IF($F617=dane!$B$10,6743+5,6743)))))</f>
        <v>6746</v>
      </c>
    </row>
    <row r="618" spans="1:22" ht="30" x14ac:dyDescent="0.25">
      <c r="A618" s="62">
        <f>IF(zgłoszenia[[#This Row],[ID]]&gt;0,A617+1,"--")</f>
        <v>615</v>
      </c>
      <c r="B618" s="14" t="s">
        <v>59</v>
      </c>
      <c r="C618" s="70">
        <v>12010</v>
      </c>
      <c r="D618" s="12">
        <v>42892</v>
      </c>
      <c r="E618" s="31" t="s">
        <v>1062</v>
      </c>
      <c r="F618" s="13" t="s">
        <v>57</v>
      </c>
      <c r="G618" s="13" t="s">
        <v>26</v>
      </c>
      <c r="H618" s="13" t="s">
        <v>112</v>
      </c>
      <c r="I618" s="36" t="s">
        <v>1063</v>
      </c>
      <c r="J618" s="13">
        <v>34</v>
      </c>
      <c r="K618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BOŚ.6748.34.2017.SR</v>
      </c>
      <c r="L618" s="93">
        <v>42902</v>
      </c>
      <c r="M618" s="77" t="s">
        <v>31</v>
      </c>
      <c r="N618" s="88">
        <f ca="1">IF(zgłoszenia[[#This Row],[ID]]&gt;0,IF(zgłoszenia[[#This Row],[Data zakończenia sprawy]]=0,TODAY()-D618,zgłoszenia[[#This Row],[Data zakończenia sprawy]]-zgłoszenia[[#This Row],[Data wpływu wniosku]]),"")</f>
        <v>10</v>
      </c>
      <c r="O618" s="69">
        <f>IF($F618=dane!$B$8,6743+3,(IF($F618=dane!$B$9,6743+4,(IF($F618=dane!$B$10,6743+5,6743)))))</f>
        <v>6748</v>
      </c>
      <c r="P618" s="74"/>
      <c r="Q618" s="74"/>
      <c r="R618" s="74"/>
      <c r="S618" s="74"/>
      <c r="T618" s="74"/>
      <c r="U618" s="74"/>
      <c r="V618" s="74"/>
    </row>
    <row r="619" spans="1:22" ht="45" x14ac:dyDescent="0.25">
      <c r="A619" s="62">
        <f>IF(zgłoszenia[[#This Row],[ID]]&gt;0,A618+1,"--")</f>
        <v>616</v>
      </c>
      <c r="B619" s="14" t="s">
        <v>61</v>
      </c>
      <c r="C619" s="70">
        <v>11952</v>
      </c>
      <c r="D619" s="12">
        <v>42892</v>
      </c>
      <c r="E619" s="31" t="s">
        <v>280</v>
      </c>
      <c r="F619" s="13" t="s">
        <v>20</v>
      </c>
      <c r="G619" s="13" t="s">
        <v>29</v>
      </c>
      <c r="H619" s="13" t="s">
        <v>87</v>
      </c>
      <c r="I619" s="36" t="s">
        <v>496</v>
      </c>
      <c r="J619" s="13">
        <v>536</v>
      </c>
      <c r="K6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BOŚ.6743.536.2017.WK</v>
      </c>
      <c r="L619" s="12">
        <v>42898</v>
      </c>
      <c r="M619" s="13" t="s">
        <v>19</v>
      </c>
      <c r="N619" s="11">
        <f ca="1">IF(zgłoszenia[[#This Row],[ID]]&gt;0,IF(zgłoszenia[[#This Row],[Data zakończenia sprawy]]=0,TODAY()-D619,zgłoszenia[[#This Row],[Data zakończenia sprawy]]-zgłoszenia[[#This Row],[Data wpływu wniosku]]),"")</f>
        <v>6</v>
      </c>
      <c r="O619" s="65">
        <f>IF($F619=dane!$B$8,6743+3,(IF($F619=dane!$B$9,6743+4,(IF($F619=dane!$B$10,6743+5,6743)))))</f>
        <v>6743</v>
      </c>
    </row>
    <row r="620" spans="1:22" ht="120" x14ac:dyDescent="0.25">
      <c r="A620" s="62">
        <f>IF(zgłoszenia[[#This Row],[ID]]&gt;0,A619+1,"--")</f>
        <v>617</v>
      </c>
      <c r="B620" s="14" t="s">
        <v>12</v>
      </c>
      <c r="C620" s="70">
        <v>11955</v>
      </c>
      <c r="D620" s="12">
        <v>42892</v>
      </c>
      <c r="E620" s="31" t="s">
        <v>1064</v>
      </c>
      <c r="F620" s="13" t="s">
        <v>23</v>
      </c>
      <c r="G620" s="13" t="s">
        <v>24</v>
      </c>
      <c r="H620" s="13" t="s">
        <v>1065</v>
      </c>
      <c r="I620" s="36" t="s">
        <v>1066</v>
      </c>
      <c r="J620" s="13">
        <v>539</v>
      </c>
      <c r="K6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BOŚ.6743.539.2017.WŚ</v>
      </c>
      <c r="L620" s="12">
        <v>42913</v>
      </c>
      <c r="M620" s="13" t="s">
        <v>19</v>
      </c>
      <c r="N620" s="11">
        <f ca="1">IF(zgłoszenia[[#This Row],[ID]]&gt;0,IF(zgłoszenia[[#This Row],[Data zakończenia sprawy]]=0,TODAY()-D620,zgłoszenia[[#This Row],[Data zakończenia sprawy]]-zgłoszenia[[#This Row],[Data wpływu wniosku]]),"")</f>
        <v>21</v>
      </c>
      <c r="O620" s="65">
        <f>IF($F620=dane!$B$8,6743+3,(IF($F620=dane!$B$9,6743+4,(IF($F620=dane!$B$10,6743+5,6743)))))</f>
        <v>6743</v>
      </c>
    </row>
    <row r="621" spans="1:22" ht="45" x14ac:dyDescent="0.25">
      <c r="A621" s="62">
        <f>IF(zgłoszenia[[#This Row],[ID]]&gt;0,A620+1,"--")</f>
        <v>618</v>
      </c>
      <c r="B621" s="14" t="s">
        <v>37</v>
      </c>
      <c r="C621" s="70">
        <v>12094</v>
      </c>
      <c r="D621" s="12">
        <v>42893</v>
      </c>
      <c r="E621" s="31" t="s">
        <v>739</v>
      </c>
      <c r="F621" s="13" t="s">
        <v>17</v>
      </c>
      <c r="G621" s="13" t="s">
        <v>29</v>
      </c>
      <c r="H621" s="13" t="s">
        <v>87</v>
      </c>
      <c r="I621" s="36" t="s">
        <v>1067</v>
      </c>
      <c r="J621" s="13">
        <v>545</v>
      </c>
      <c r="K6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BOŚ.6743.545.2017.AŁ</v>
      </c>
      <c r="L621" s="12">
        <v>42908</v>
      </c>
      <c r="M621" s="13" t="s">
        <v>19</v>
      </c>
      <c r="N621" s="11">
        <f ca="1">IF(zgłoszenia[[#This Row],[ID]]&gt;0,IF(zgłoszenia[[#This Row],[Data zakończenia sprawy]]=0,TODAY()-D621,zgłoszenia[[#This Row],[Data zakończenia sprawy]]-zgłoszenia[[#This Row],[Data wpływu wniosku]]),"")</f>
        <v>15</v>
      </c>
      <c r="O621" s="65">
        <f>IF($F621=dane!$B$8,6743+3,(IF($F621=dane!$B$9,6743+4,(IF($F621=dane!$B$10,6743+5,6743)))))</f>
        <v>6743</v>
      </c>
    </row>
    <row r="622" spans="1:22" ht="45" x14ac:dyDescent="0.25">
      <c r="A622" s="62">
        <f>IF(zgłoszenia[[#This Row],[ID]]&gt;0,A621+1,"--")</f>
        <v>619</v>
      </c>
      <c r="B622" s="14" t="s">
        <v>59</v>
      </c>
      <c r="C622" s="70">
        <v>12088</v>
      </c>
      <c r="D622" s="12">
        <v>42893</v>
      </c>
      <c r="E622" s="31" t="s">
        <v>1068</v>
      </c>
      <c r="F622" s="13" t="s">
        <v>25</v>
      </c>
      <c r="G622" s="13" t="s">
        <v>26</v>
      </c>
      <c r="H622" s="13" t="s">
        <v>112</v>
      </c>
      <c r="I622" s="36" t="s">
        <v>1069</v>
      </c>
      <c r="J622" s="13">
        <v>557</v>
      </c>
      <c r="K6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BOŚ.6743.557.2017.SR</v>
      </c>
      <c r="L622" s="12">
        <v>42935</v>
      </c>
      <c r="M622" s="13" t="s">
        <v>19</v>
      </c>
      <c r="N622" s="11">
        <f ca="1">IF(zgłoszenia[[#This Row],[ID]]&gt;0,IF(zgłoszenia[[#This Row],[Data zakończenia sprawy]]=0,TODAY()-D622,zgłoszenia[[#This Row],[Data zakończenia sprawy]]-zgłoszenia[[#This Row],[Data wpływu wniosku]]),"")</f>
        <v>42</v>
      </c>
      <c r="O622" s="65">
        <f>IF($F622=dane!$B$8,6743+3,(IF($F622=dane!$B$9,6743+4,(IF($F622=dane!$B$10,6743+5,6743)))))</f>
        <v>6743</v>
      </c>
    </row>
    <row r="623" spans="1:22" ht="45" x14ac:dyDescent="0.25">
      <c r="A623" s="62">
        <f>IF(zgłoszenia[[#This Row],[ID]]&gt;0,A622+1,"--")</f>
        <v>620</v>
      </c>
      <c r="B623" s="14" t="s">
        <v>60</v>
      </c>
      <c r="C623" s="70">
        <v>12119</v>
      </c>
      <c r="D623" s="12">
        <v>42893</v>
      </c>
      <c r="E623" s="31" t="s">
        <v>1070</v>
      </c>
      <c r="F623" s="13" t="s">
        <v>25</v>
      </c>
      <c r="G623" s="13" t="s">
        <v>33</v>
      </c>
      <c r="H623" s="13" t="s">
        <v>145</v>
      </c>
      <c r="I623" s="36" t="s">
        <v>1071</v>
      </c>
      <c r="J623" s="13">
        <v>546</v>
      </c>
      <c r="K6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BOŚ.6743.546.2017.EJ</v>
      </c>
      <c r="L623" s="12">
        <v>42912</v>
      </c>
      <c r="M623" s="13" t="s">
        <v>19</v>
      </c>
      <c r="N623" s="11">
        <f ca="1">IF(zgłoszenia[[#This Row],[ID]]&gt;0,IF(zgłoszenia[[#This Row],[Data zakończenia sprawy]]=0,TODAY()-D623,zgłoszenia[[#This Row],[Data zakończenia sprawy]]-zgłoszenia[[#This Row],[Data wpływu wniosku]]),"")</f>
        <v>19</v>
      </c>
      <c r="O623" s="65">
        <f>IF($F623=dane!$B$8,6743+3,(IF($F623=dane!$B$9,6743+4,(IF($F623=dane!$B$10,6743+5,6743)))))</f>
        <v>6743</v>
      </c>
    </row>
    <row r="624" spans="1:22" ht="30" x14ac:dyDescent="0.25">
      <c r="A624" s="62">
        <f>IF(zgłoszenia[[#This Row],[ID]]&gt;0,A623+1,"--")</f>
        <v>621</v>
      </c>
      <c r="B624" s="14" t="s">
        <v>36</v>
      </c>
      <c r="C624" s="70">
        <v>12087</v>
      </c>
      <c r="D624" s="12">
        <v>42893</v>
      </c>
      <c r="E624" s="31" t="s">
        <v>280</v>
      </c>
      <c r="F624" s="13" t="s">
        <v>20</v>
      </c>
      <c r="G624" s="13" t="s">
        <v>29</v>
      </c>
      <c r="H624" s="13" t="s">
        <v>29</v>
      </c>
      <c r="I624" s="36" t="s">
        <v>1072</v>
      </c>
      <c r="J624" s="13">
        <v>540</v>
      </c>
      <c r="K6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BOŚ.6743.540.2017.KŻ</v>
      </c>
      <c r="L624" s="12">
        <v>42944</v>
      </c>
      <c r="M624" s="13" t="s">
        <v>22</v>
      </c>
      <c r="N624" s="11">
        <f ca="1">IF(zgłoszenia[[#This Row],[ID]]&gt;0,IF(zgłoszenia[[#This Row],[Data zakończenia sprawy]]=0,TODAY()-D624,zgłoszenia[[#This Row],[Data zakończenia sprawy]]-zgłoszenia[[#This Row],[Data wpływu wniosku]]),"")</f>
        <v>51</v>
      </c>
      <c r="O624" s="65">
        <f>IF($F624=dane!$B$8,6743+3,(IF($F624=dane!$B$9,6743+4,(IF($F624=dane!$B$10,6743+5,6743)))))</f>
        <v>6743</v>
      </c>
    </row>
    <row r="625" spans="1:17" ht="45" x14ac:dyDescent="0.25">
      <c r="A625" s="62">
        <f>IF(zgłoszenia[[#This Row],[ID]]&gt;0,A624+1,"--")</f>
        <v>622</v>
      </c>
      <c r="B625" s="14" t="s">
        <v>36</v>
      </c>
      <c r="C625" s="70">
        <v>12112</v>
      </c>
      <c r="D625" s="12">
        <v>42893</v>
      </c>
      <c r="E625" s="31" t="s">
        <v>180</v>
      </c>
      <c r="F625" s="13" t="s">
        <v>17</v>
      </c>
      <c r="G625" s="13" t="s">
        <v>29</v>
      </c>
      <c r="H625" s="13" t="s">
        <v>118</v>
      </c>
      <c r="I625" s="36" t="s">
        <v>1073</v>
      </c>
      <c r="J625" s="13">
        <v>541</v>
      </c>
      <c r="K6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BOŚ.6743.541.2017.KŻ</v>
      </c>
      <c r="L625" s="12">
        <v>42944</v>
      </c>
      <c r="M625" s="13" t="s">
        <v>19</v>
      </c>
      <c r="N625" s="11">
        <f ca="1">IF(zgłoszenia[[#This Row],[ID]]&gt;0,IF(zgłoszenia[[#This Row],[Data zakończenia sprawy]]=0,TODAY()-D625,zgłoszenia[[#This Row],[Data zakończenia sprawy]]-zgłoszenia[[#This Row],[Data wpływu wniosku]]),"")</f>
        <v>51</v>
      </c>
      <c r="O625" s="65">
        <f>IF($F625=dane!$B$8,6743+3,(IF($F625=dane!$B$9,6743+4,(IF($F625=dane!$B$10,6743+5,6743)))))</f>
        <v>6743</v>
      </c>
    </row>
    <row r="626" spans="1:17" ht="30" x14ac:dyDescent="0.25">
      <c r="A626" s="62">
        <f>IF(zgłoszenia[[#This Row],[ID]]&gt;0,A625+1,"--")</f>
        <v>623</v>
      </c>
      <c r="B626" s="14" t="s">
        <v>40</v>
      </c>
      <c r="C626" s="70">
        <v>12079</v>
      </c>
      <c r="D626" s="12">
        <v>42893</v>
      </c>
      <c r="E626" s="31" t="s">
        <v>781</v>
      </c>
      <c r="F626" s="13" t="s">
        <v>17</v>
      </c>
      <c r="G626" s="13" t="s">
        <v>30</v>
      </c>
      <c r="H626" s="13" t="s">
        <v>1074</v>
      </c>
      <c r="I626" s="36" t="s">
        <v>1075</v>
      </c>
      <c r="J626" s="13">
        <v>585</v>
      </c>
      <c r="K6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BOŚ.6743.585.2017.ŁD</v>
      </c>
      <c r="L626" s="12">
        <v>42914</v>
      </c>
      <c r="M626" s="13" t="s">
        <v>62</v>
      </c>
      <c r="N626" s="11">
        <f ca="1">IF(zgłoszenia[[#This Row],[ID]]&gt;0,IF(zgłoszenia[[#This Row],[Data zakończenia sprawy]]=0,TODAY()-D626,zgłoszenia[[#This Row],[Data zakończenia sprawy]]-zgłoszenia[[#This Row],[Data wpływu wniosku]]),"")</f>
        <v>21</v>
      </c>
      <c r="O626" s="65">
        <f>IF($F626=dane!$B$8,6743+3,(IF($F626=dane!$B$9,6743+4,(IF($F626=dane!$B$10,6743+5,6743)))))</f>
        <v>6743</v>
      </c>
    </row>
    <row r="627" spans="1:17" ht="45" x14ac:dyDescent="0.25">
      <c r="A627" s="62">
        <f>IF(zgłoszenia[[#This Row],[ID]]&gt;0,A626+1,"--")</f>
        <v>624</v>
      </c>
      <c r="B627" s="14" t="s">
        <v>40</v>
      </c>
      <c r="C627" s="70">
        <v>12076</v>
      </c>
      <c r="D627" s="12">
        <v>42893</v>
      </c>
      <c r="E627" s="31" t="s">
        <v>1076</v>
      </c>
      <c r="F627" s="13" t="s">
        <v>17</v>
      </c>
      <c r="G627" s="13" t="s">
        <v>30</v>
      </c>
      <c r="H627" s="13" t="s">
        <v>809</v>
      </c>
      <c r="I627" s="36" t="s">
        <v>1077</v>
      </c>
      <c r="J627" s="13">
        <v>583</v>
      </c>
      <c r="K6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BOŚ.6743.583.2017.ŁD</v>
      </c>
      <c r="L627" s="12">
        <v>42914</v>
      </c>
      <c r="M627" s="13" t="s">
        <v>19</v>
      </c>
      <c r="N627" s="11">
        <f ca="1">IF(zgłoszenia[[#This Row],[ID]]&gt;0,IF(zgłoszenia[[#This Row],[Data zakończenia sprawy]]=0,TODAY()-D627,zgłoszenia[[#This Row],[Data zakończenia sprawy]]-zgłoszenia[[#This Row],[Data wpływu wniosku]]),"")</f>
        <v>21</v>
      </c>
      <c r="O627" s="65">
        <f>IF($F627=dane!$B$8,6743+3,(IF($F627=dane!$B$9,6743+4,(IF($F627=dane!$B$10,6743+5,6743)))))</f>
        <v>6743</v>
      </c>
    </row>
    <row r="628" spans="1:17" ht="45" x14ac:dyDescent="0.25">
      <c r="A628" s="62">
        <f>IF(zgłoszenia[[#This Row],[ID]]&gt;0,A627+1,"--")</f>
        <v>625</v>
      </c>
      <c r="B628" s="14" t="s">
        <v>40</v>
      </c>
      <c r="C628" s="70">
        <v>12078</v>
      </c>
      <c r="D628" s="12">
        <v>42893</v>
      </c>
      <c r="E628" s="31" t="s">
        <v>1078</v>
      </c>
      <c r="F628" s="13" t="s">
        <v>17</v>
      </c>
      <c r="G628" s="13" t="s">
        <v>30</v>
      </c>
      <c r="H628" s="13" t="s">
        <v>922</v>
      </c>
      <c r="I628" s="36" t="s">
        <v>1079</v>
      </c>
      <c r="J628" s="13">
        <v>584</v>
      </c>
      <c r="K6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BOŚ.6743.584.2017.ŁD</v>
      </c>
      <c r="L628" s="12">
        <v>42914</v>
      </c>
      <c r="M628" s="13" t="s">
        <v>19</v>
      </c>
      <c r="N628" s="11">
        <f ca="1">IF(zgłoszenia[[#This Row],[ID]]&gt;0,IF(zgłoszenia[[#This Row],[Data zakończenia sprawy]]=0,TODAY()-D628,zgłoszenia[[#This Row],[Data zakończenia sprawy]]-zgłoszenia[[#This Row],[Data wpływu wniosku]]),"")</f>
        <v>21</v>
      </c>
      <c r="O628" s="65">
        <f>IF($F628=dane!$B$8,6743+3,(IF($F628=dane!$B$9,6743+4,(IF($F628=dane!$B$10,6743+5,6743)))))</f>
        <v>6743</v>
      </c>
    </row>
    <row r="629" spans="1:17" ht="45" x14ac:dyDescent="0.25">
      <c r="A629" s="62">
        <f>IF(zgłoszenia[[#This Row],[ID]]&gt;0,A628+1,"--")</f>
        <v>626</v>
      </c>
      <c r="B629" s="14" t="s">
        <v>40</v>
      </c>
      <c r="C629" s="70">
        <v>12074</v>
      </c>
      <c r="D629" s="12">
        <v>42893</v>
      </c>
      <c r="E629" s="31" t="s">
        <v>787</v>
      </c>
      <c r="F629" s="13" t="s">
        <v>17</v>
      </c>
      <c r="G629" s="13" t="s">
        <v>30</v>
      </c>
      <c r="H629" s="13" t="s">
        <v>934</v>
      </c>
      <c r="I629" s="36" t="s">
        <v>1080</v>
      </c>
      <c r="J629" s="13">
        <v>586</v>
      </c>
      <c r="K6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BOŚ.6743.586.2017.ŁD</v>
      </c>
      <c r="L629" s="12">
        <v>42914</v>
      </c>
      <c r="M629" s="13" t="s">
        <v>19</v>
      </c>
      <c r="N629" s="11">
        <f ca="1">IF(zgłoszenia[[#This Row],[ID]]&gt;0,IF(zgłoszenia[[#This Row],[Data zakończenia sprawy]]=0,TODAY()-D629,zgłoszenia[[#This Row],[Data zakończenia sprawy]]-zgłoszenia[[#This Row],[Data wpływu wniosku]]),"")</f>
        <v>21</v>
      </c>
      <c r="O629" s="65">
        <f>IF($F629=dane!$B$8,6743+3,(IF($F629=dane!$B$9,6743+4,(IF($F629=dane!$B$10,6743+5,6743)))))</f>
        <v>6743</v>
      </c>
    </row>
    <row r="630" spans="1:17" ht="45" x14ac:dyDescent="0.25">
      <c r="A630" s="62">
        <f>IF(zgłoszenia[[#This Row],[ID]]&gt;0,A629+1,"--")</f>
        <v>627</v>
      </c>
      <c r="B630" s="14" t="s">
        <v>40</v>
      </c>
      <c r="C630" s="70">
        <v>12073</v>
      </c>
      <c r="D630" s="12">
        <v>42893</v>
      </c>
      <c r="E630" s="31" t="s">
        <v>807</v>
      </c>
      <c r="F630" s="13" t="s">
        <v>17</v>
      </c>
      <c r="G630" s="13" t="s">
        <v>30</v>
      </c>
      <c r="H630" s="13" t="s">
        <v>934</v>
      </c>
      <c r="I630" s="36" t="s">
        <v>1080</v>
      </c>
      <c r="J630" s="13">
        <v>587</v>
      </c>
      <c r="K6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BOŚ.6743.587.2017.ŁD</v>
      </c>
      <c r="L630" s="12">
        <v>42914</v>
      </c>
      <c r="M630" s="13" t="s">
        <v>19</v>
      </c>
      <c r="N630" s="11">
        <f ca="1">IF(zgłoszenia[[#This Row],[ID]]&gt;0,IF(zgłoszenia[[#This Row],[Data zakończenia sprawy]]=0,TODAY()-D630,zgłoszenia[[#This Row],[Data zakończenia sprawy]]-zgłoszenia[[#This Row],[Data wpływu wniosku]]),"")</f>
        <v>21</v>
      </c>
      <c r="O630" s="65">
        <f>IF($F630=dane!$B$8,6743+3,(IF($F630=dane!$B$9,6743+4,(IF($F630=dane!$B$10,6743+5,6743)))))</f>
        <v>6743</v>
      </c>
    </row>
    <row r="631" spans="1:17" ht="30" x14ac:dyDescent="0.25">
      <c r="A631" s="62">
        <f>IF(zgłoszenia[[#This Row],[ID]]&gt;0,A630+1,"--")</f>
        <v>628</v>
      </c>
      <c r="B631" s="14" t="s">
        <v>11</v>
      </c>
      <c r="C631" s="70">
        <v>12238</v>
      </c>
      <c r="D631" s="12">
        <v>42894</v>
      </c>
      <c r="E631" s="31" t="s">
        <v>807</v>
      </c>
      <c r="F631" s="13" t="s">
        <v>23</v>
      </c>
      <c r="G631" s="13" t="s">
        <v>24</v>
      </c>
      <c r="H631" s="13" t="s">
        <v>1082</v>
      </c>
      <c r="I631" s="36" t="s">
        <v>1083</v>
      </c>
      <c r="J631" s="13">
        <v>547</v>
      </c>
      <c r="K6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BOŚ.6743.547.2017.AA</v>
      </c>
      <c r="L631" s="12">
        <v>42913</v>
      </c>
      <c r="M631" s="13" t="s">
        <v>22</v>
      </c>
      <c r="N631" s="11">
        <f ca="1">IF(zgłoszenia[[#This Row],[ID]]&gt;0,IF(zgłoszenia[[#This Row],[Data zakończenia sprawy]]=0,TODAY()-D631,zgłoszenia[[#This Row],[Data zakończenia sprawy]]-zgłoszenia[[#This Row],[Data wpływu wniosku]]),"")</f>
        <v>19</v>
      </c>
      <c r="O631" s="65">
        <f>IF($F631=dane!$B$8,6743+3,(IF($F631=dane!$B$9,6743+4,(IF($F631=dane!$B$10,6743+5,6743)))))</f>
        <v>6743</v>
      </c>
    </row>
    <row r="632" spans="1:17" ht="45" x14ac:dyDescent="0.25">
      <c r="A632" s="62">
        <f>IF(zgłoszenia[[#This Row],[ID]]&gt;0,A631+1,"--")</f>
        <v>629</v>
      </c>
      <c r="B632" s="14" t="s">
        <v>60</v>
      </c>
      <c r="C632" s="70">
        <v>1223</v>
      </c>
      <c r="D632" s="12">
        <v>42894</v>
      </c>
      <c r="E632" s="31" t="s">
        <v>1084</v>
      </c>
      <c r="F632" s="13" t="s">
        <v>17</v>
      </c>
      <c r="G632" s="13" t="s">
        <v>33</v>
      </c>
      <c r="H632" s="13" t="s">
        <v>155</v>
      </c>
      <c r="I632" s="36" t="s">
        <v>1085</v>
      </c>
      <c r="J632" s="13">
        <v>552</v>
      </c>
      <c r="K6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BOŚ.6743.552.2017.EJ</v>
      </c>
      <c r="L632" s="12">
        <v>42933</v>
      </c>
      <c r="M632" s="13" t="s">
        <v>22</v>
      </c>
      <c r="N632" s="11">
        <f ca="1">IF(zgłoszenia[[#This Row],[ID]]&gt;0,IF(zgłoszenia[[#This Row],[Data zakończenia sprawy]]=0,TODAY()-D632,zgłoszenia[[#This Row],[Data zakończenia sprawy]]-zgłoszenia[[#This Row],[Data wpływu wniosku]]),"")</f>
        <v>39</v>
      </c>
      <c r="O632" s="65">
        <f>IF($F632=dane!$B$8,6743+3,(IF($F632=dane!$B$9,6743+4,(IF($F632=dane!$B$10,6743+5,6743)))))</f>
        <v>6743</v>
      </c>
    </row>
    <row r="633" spans="1:17" ht="75" x14ac:dyDescent="0.25">
      <c r="A633" s="62">
        <f>IF(zgłoszenia[[#This Row],[ID]]&gt;0,A632+1,"--")</f>
        <v>630</v>
      </c>
      <c r="B633" s="14" t="s">
        <v>60</v>
      </c>
      <c r="C633" s="70">
        <v>12236</v>
      </c>
      <c r="D633" s="12">
        <v>42894</v>
      </c>
      <c r="E633" s="71" t="s">
        <v>1121</v>
      </c>
      <c r="F633" s="13" t="s">
        <v>57</v>
      </c>
      <c r="G633" s="13" t="s">
        <v>33</v>
      </c>
      <c r="H633" s="13" t="s">
        <v>147</v>
      </c>
      <c r="I633" s="36" t="s">
        <v>1086</v>
      </c>
      <c r="J633" s="77">
        <v>37</v>
      </c>
      <c r="K633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BOŚ.6748.37.2017.EJ</v>
      </c>
      <c r="L633" s="93">
        <v>42935</v>
      </c>
      <c r="M633" s="77"/>
      <c r="N633" s="88">
        <f ca="1">IF(zgłoszenia[[#This Row],[ID]]&gt;0,IF(zgłoszenia[[#This Row],[Data zakończenia sprawy]]=0,TODAY()-D633,zgłoszenia[[#This Row],[Data zakończenia sprawy]]-zgłoszenia[[#This Row],[Data wpływu wniosku]]),"")</f>
        <v>41</v>
      </c>
      <c r="O633" s="69">
        <f>IF($F633=dane!$B$8,6743+3,(IF($F633=dane!$B$9,6743+4,(IF($F633=dane!$B$10,6743+5,6743)))))</f>
        <v>6748</v>
      </c>
    </row>
    <row r="634" spans="1:17" ht="30" x14ac:dyDescent="0.25">
      <c r="A634" s="62">
        <f>IF(zgłoszenia[[#This Row],[ID]]&gt;0,A633+1,"--")</f>
        <v>631</v>
      </c>
      <c r="B634" s="14" t="s">
        <v>36</v>
      </c>
      <c r="C634" s="70">
        <v>12194</v>
      </c>
      <c r="D634" s="12">
        <v>42894</v>
      </c>
      <c r="E634" s="31" t="s">
        <v>604</v>
      </c>
      <c r="F634" s="13" t="s">
        <v>17</v>
      </c>
      <c r="G634" s="13" t="s">
        <v>29</v>
      </c>
      <c r="H634" s="13" t="s">
        <v>87</v>
      </c>
      <c r="I634" s="36" t="s">
        <v>1087</v>
      </c>
      <c r="J634" s="13">
        <v>550</v>
      </c>
      <c r="K6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BOŚ.6743.550.2017.KŻ</v>
      </c>
      <c r="L634" s="12">
        <v>42944</v>
      </c>
      <c r="M634" s="13" t="s">
        <v>22</v>
      </c>
      <c r="N634" s="11">
        <f ca="1">IF(zgłoszenia[[#This Row],[ID]]&gt;0,IF(zgłoszenia[[#This Row],[Data zakończenia sprawy]]=0,TODAY()-D634,zgłoszenia[[#This Row],[Data zakończenia sprawy]]-zgłoszenia[[#This Row],[Data wpływu wniosku]]),"")</f>
        <v>50</v>
      </c>
      <c r="O634" s="65">
        <f>IF($F634=dane!$B$8,6743+3,(IF($F634=dane!$B$9,6743+4,(IF($F634=dane!$B$10,6743+5,6743)))))</f>
        <v>6743</v>
      </c>
    </row>
    <row r="635" spans="1:17" ht="45" x14ac:dyDescent="0.25">
      <c r="A635" s="62">
        <f>IF(zgłoszenia[[#This Row],[ID]]&gt;0,A634+1,"--")</f>
        <v>632</v>
      </c>
      <c r="B635" s="14" t="s">
        <v>11</v>
      </c>
      <c r="C635" s="70">
        <v>12355</v>
      </c>
      <c r="D635" s="12">
        <v>42895</v>
      </c>
      <c r="E635" s="31" t="s">
        <v>729</v>
      </c>
      <c r="F635" s="13" t="s">
        <v>17</v>
      </c>
      <c r="G635" s="13" t="s">
        <v>24</v>
      </c>
      <c r="H635" s="13" t="s">
        <v>1082</v>
      </c>
      <c r="I635" s="36" t="s">
        <v>991</v>
      </c>
      <c r="J635" s="13">
        <v>549</v>
      </c>
      <c r="K6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BOŚ.6743.549.2017.AA</v>
      </c>
      <c r="L635" s="12">
        <v>42908</v>
      </c>
      <c r="M635" s="13" t="s">
        <v>19</v>
      </c>
      <c r="N635" s="11">
        <f ca="1">IF(zgłoszenia[[#This Row],[ID]]&gt;0,IF(zgłoszenia[[#This Row],[Data zakończenia sprawy]]=0,TODAY()-D635,zgłoszenia[[#This Row],[Data zakończenia sprawy]]-zgłoszenia[[#This Row],[Data wpływu wniosku]]),"")</f>
        <v>13</v>
      </c>
      <c r="O635" s="65">
        <f>IF($F635=dane!$B$8,6743+3,(IF($F635=dane!$B$9,6743+4,(IF($F635=dane!$B$10,6743+5,6743)))))</f>
        <v>6743</v>
      </c>
    </row>
    <row r="636" spans="1:17" ht="45" x14ac:dyDescent="0.25">
      <c r="A636" s="62">
        <f>IF(zgłoszenia[[#This Row],[ID]]&gt;0,A635+1,"--")</f>
        <v>633</v>
      </c>
      <c r="B636" s="14" t="s">
        <v>11</v>
      </c>
      <c r="C636" s="70">
        <v>12337</v>
      </c>
      <c r="D636" s="12">
        <v>42895</v>
      </c>
      <c r="E636" s="31" t="s">
        <v>1088</v>
      </c>
      <c r="F636" s="13" t="s">
        <v>57</v>
      </c>
      <c r="G636" s="13" t="s">
        <v>24</v>
      </c>
      <c r="H636" s="13" t="s">
        <v>1089</v>
      </c>
      <c r="I636" s="36" t="s">
        <v>1090</v>
      </c>
      <c r="J636" s="13">
        <v>35</v>
      </c>
      <c r="K636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BOŚ.6748.35.2017.AA</v>
      </c>
      <c r="L636" s="93">
        <v>42914</v>
      </c>
      <c r="M636" s="77" t="s">
        <v>19</v>
      </c>
      <c r="N636" s="88">
        <f ca="1">IF(zgłoszenia[[#This Row],[ID]]&gt;0,IF(zgłoszenia[[#This Row],[Data zakończenia sprawy]]=0,TODAY()-D636,zgłoszenia[[#This Row],[Data zakończenia sprawy]]-zgłoszenia[[#This Row],[Data wpływu wniosku]]),"")</f>
        <v>19</v>
      </c>
      <c r="O636" s="69">
        <f>IF($F636=dane!$B$8,6743+3,(IF($F636=dane!$B$9,6743+4,(IF($F636=dane!$B$10,6743+5,6743)))))</f>
        <v>6748</v>
      </c>
      <c r="P636" s="74"/>
      <c r="Q636" s="74"/>
    </row>
    <row r="637" spans="1:17" ht="30" x14ac:dyDescent="0.25">
      <c r="A637" s="62">
        <f>IF(zgłoszenia[[#This Row],[ID]]&gt;0,A636+1,"--")</f>
        <v>634</v>
      </c>
      <c r="B637" s="14" t="s">
        <v>61</v>
      </c>
      <c r="C637" s="70">
        <v>12397</v>
      </c>
      <c r="D637" s="12">
        <v>42898</v>
      </c>
      <c r="E637" s="31" t="s">
        <v>525</v>
      </c>
      <c r="F637" s="13" t="s">
        <v>20</v>
      </c>
      <c r="G637" s="13" t="s">
        <v>29</v>
      </c>
      <c r="H637" s="13" t="s">
        <v>29</v>
      </c>
      <c r="I637" s="36" t="s">
        <v>674</v>
      </c>
      <c r="J637" s="13">
        <v>548</v>
      </c>
      <c r="K6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BOŚ.6743.548.2017.WK</v>
      </c>
      <c r="L637" s="12">
        <v>42900</v>
      </c>
      <c r="M637" s="13" t="s">
        <v>22</v>
      </c>
      <c r="N637" s="11">
        <f ca="1">IF(zgłoszenia[[#This Row],[ID]]&gt;0,IF(zgłoszenia[[#This Row],[Data zakończenia sprawy]]=0,TODAY()-D637,zgłoszenia[[#This Row],[Data zakończenia sprawy]]-zgłoszenia[[#This Row],[Data wpływu wniosku]]),"")</f>
        <v>2</v>
      </c>
      <c r="O637" s="65">
        <f>IF($F637=dane!$B$8,6743+3,(IF($F637=dane!$B$9,6743+4,(IF($F637=dane!$B$10,6743+5,6743)))))</f>
        <v>6743</v>
      </c>
    </row>
    <row r="638" spans="1:17" ht="45" x14ac:dyDescent="0.25">
      <c r="A638" s="62">
        <f>IF(zgłoszenia[[#This Row],[ID]]&gt;0,A637+1,"--")</f>
        <v>635</v>
      </c>
      <c r="B638" s="14" t="s">
        <v>12</v>
      </c>
      <c r="C638" s="70">
        <v>12399</v>
      </c>
      <c r="D638" s="12">
        <v>42898</v>
      </c>
      <c r="E638" s="31" t="s">
        <v>261</v>
      </c>
      <c r="F638" s="13" t="s">
        <v>25</v>
      </c>
      <c r="G638" s="13" t="s">
        <v>30</v>
      </c>
      <c r="H638" s="13" t="s">
        <v>540</v>
      </c>
      <c r="I638" s="36" t="s">
        <v>1091</v>
      </c>
      <c r="J638" s="13">
        <v>594</v>
      </c>
      <c r="K6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BOŚ.6743.594.2017.WŚ</v>
      </c>
      <c r="L638" s="12">
        <v>42919</v>
      </c>
      <c r="M638" s="13" t="s">
        <v>19</v>
      </c>
      <c r="N638" s="11">
        <f ca="1">IF(zgłoszenia[[#This Row],[ID]]&gt;0,IF(zgłoszenia[[#This Row],[Data zakończenia sprawy]]=0,TODAY()-D638,zgłoszenia[[#This Row],[Data zakończenia sprawy]]-zgłoszenia[[#This Row],[Data wpływu wniosku]]),"")</f>
        <v>21</v>
      </c>
      <c r="O638" s="65">
        <f>IF($F638=dane!$B$8,6743+3,(IF($F638=dane!$B$9,6743+4,(IF($F638=dane!$B$10,6743+5,6743)))))</f>
        <v>6743</v>
      </c>
    </row>
    <row r="639" spans="1:17" ht="45" x14ac:dyDescent="0.25">
      <c r="A639" s="62">
        <f>IF(zgłoszenia[[#This Row],[ID]]&gt;0,A638+1,"--")</f>
        <v>636</v>
      </c>
      <c r="B639" s="14" t="s">
        <v>36</v>
      </c>
      <c r="C639" s="70">
        <v>12403</v>
      </c>
      <c r="D639" s="12">
        <v>42898</v>
      </c>
      <c r="E639" s="31" t="s">
        <v>965</v>
      </c>
      <c r="F639" s="13" t="s">
        <v>20</v>
      </c>
      <c r="G639" s="13" t="s">
        <v>29</v>
      </c>
      <c r="H639" s="13" t="s">
        <v>87</v>
      </c>
      <c r="I639" s="36" t="s">
        <v>1092</v>
      </c>
      <c r="J639" s="13">
        <v>551</v>
      </c>
      <c r="K6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BOŚ.6743.551.2017.KŻ</v>
      </c>
      <c r="L639" s="12">
        <v>42913</v>
      </c>
      <c r="M639" s="13" t="s">
        <v>19</v>
      </c>
      <c r="N639" s="11">
        <f ca="1">IF(zgłoszenia[[#This Row],[ID]]&gt;0,IF(zgłoszenia[[#This Row],[Data zakończenia sprawy]]=0,TODAY()-D639,zgłoszenia[[#This Row],[Data zakończenia sprawy]]-zgłoszenia[[#This Row],[Data wpływu wniosku]]),"")</f>
        <v>15</v>
      </c>
      <c r="O639" s="65">
        <f>IF($F639=dane!$B$8,6743+3,(IF($F639=dane!$B$9,6743+4,(IF($F639=dane!$B$10,6743+5,6743)))))</f>
        <v>6743</v>
      </c>
    </row>
    <row r="640" spans="1:17" ht="45" x14ac:dyDescent="0.25">
      <c r="A640" s="62">
        <f>IF(zgłoszenia[[#This Row],[ID]]&gt;0,A639+1,"--")</f>
        <v>637</v>
      </c>
      <c r="B640" s="14" t="s">
        <v>40</v>
      </c>
      <c r="C640" s="70">
        <v>12406</v>
      </c>
      <c r="D640" s="12">
        <v>42898</v>
      </c>
      <c r="E640" s="31" t="s">
        <v>1093</v>
      </c>
      <c r="F640" s="13" t="s">
        <v>23</v>
      </c>
      <c r="G640" s="13" t="s">
        <v>21</v>
      </c>
      <c r="H640" s="13" t="s">
        <v>230</v>
      </c>
      <c r="I640" s="36" t="s">
        <v>1094</v>
      </c>
      <c r="J640" s="13">
        <v>582</v>
      </c>
      <c r="K6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BOŚ.6743.582.2017.ŁD</v>
      </c>
      <c r="L640" s="12">
        <v>42954</v>
      </c>
      <c r="M640" s="13" t="s">
        <v>19</v>
      </c>
      <c r="N640" s="11">
        <f ca="1">IF(zgłoszenia[[#This Row],[ID]]&gt;0,IF(zgłoszenia[[#This Row],[Data zakończenia sprawy]]=0,TODAY()-D640,zgłoszenia[[#This Row],[Data zakończenia sprawy]]-zgłoszenia[[#This Row],[Data wpływu wniosku]]),"")</f>
        <v>56</v>
      </c>
      <c r="O640" s="65">
        <f>IF($F640=dane!$B$8,6743+3,(IF($F640=dane!$B$9,6743+4,(IF($F640=dane!$B$10,6743+5,6743)))))</f>
        <v>6743</v>
      </c>
    </row>
    <row r="641" spans="1:15" ht="45" x14ac:dyDescent="0.25">
      <c r="A641" s="62">
        <f>IF(zgłoszenia[[#This Row],[ID]]&gt;0,A640+1,"--")</f>
        <v>638</v>
      </c>
      <c r="B641" s="14" t="s">
        <v>11</v>
      </c>
      <c r="C641" s="70">
        <v>12408</v>
      </c>
      <c r="D641" s="12">
        <v>42898</v>
      </c>
      <c r="E641" s="31" t="s">
        <v>1095</v>
      </c>
      <c r="F641" s="13" t="s">
        <v>57</v>
      </c>
      <c r="G641" s="13" t="s">
        <v>24</v>
      </c>
      <c r="H641" s="13" t="s">
        <v>81</v>
      </c>
      <c r="I641" s="36" t="s">
        <v>1096</v>
      </c>
      <c r="J641" s="72">
        <v>36</v>
      </c>
      <c r="K641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BOŚ.6748.36.2017.AA</v>
      </c>
      <c r="L641" s="93">
        <v>42930</v>
      </c>
      <c r="M641" s="77" t="s">
        <v>19</v>
      </c>
      <c r="N641" s="88">
        <f ca="1">IF(zgłoszenia[[#This Row],[ID]]&gt;0,IF(zgłoszenia[[#This Row],[Data zakończenia sprawy]]=0,TODAY()-D641,zgłoszenia[[#This Row],[Data zakończenia sprawy]]-zgłoszenia[[#This Row],[Data wpływu wniosku]]),"")</f>
        <v>32</v>
      </c>
      <c r="O641" s="69">
        <f>IF($F641=dane!$B$8,6743+3,(IF($F641=dane!$B$9,6743+4,(IF($F641=dane!$B$10,6743+5,6743)))))</f>
        <v>6748</v>
      </c>
    </row>
    <row r="642" spans="1:15" ht="45" x14ac:dyDescent="0.25">
      <c r="A642" s="62">
        <f>IF(zgłoszenia[[#This Row],[ID]]&gt;0,A641+1,"--")</f>
        <v>639</v>
      </c>
      <c r="B642" s="14" t="s">
        <v>60</v>
      </c>
      <c r="C642" s="70">
        <v>12501</v>
      </c>
      <c r="D642" s="12">
        <v>42899</v>
      </c>
      <c r="E642" s="31" t="s">
        <v>384</v>
      </c>
      <c r="F642" s="13" t="s">
        <v>58</v>
      </c>
      <c r="G642" s="13" t="s">
        <v>33</v>
      </c>
      <c r="H642" s="13" t="s">
        <v>147</v>
      </c>
      <c r="I642" s="36" t="s">
        <v>1097</v>
      </c>
      <c r="J642" s="72">
        <v>57</v>
      </c>
      <c r="K642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BOŚ.6746.57.2017.EJ</v>
      </c>
      <c r="L642" s="93">
        <v>42969</v>
      </c>
      <c r="M642" s="77" t="s">
        <v>19</v>
      </c>
      <c r="N642" s="88">
        <f ca="1">IF(zgłoszenia[[#This Row],[ID]]&gt;0,IF(zgłoszenia[[#This Row],[Data zakończenia sprawy]]=0,TODAY()-D642,zgłoszenia[[#This Row],[Data zakończenia sprawy]]-zgłoszenia[[#This Row],[Data wpływu wniosku]]),"")</f>
        <v>70</v>
      </c>
      <c r="O642" s="69">
        <f>IF($F642=dane!$B$8,6743+3,(IF($F642=dane!$B$9,6743+4,(IF($F642=dane!$B$10,6743+5,6743)))))</f>
        <v>6746</v>
      </c>
    </row>
    <row r="643" spans="1:15" ht="30" x14ac:dyDescent="0.25">
      <c r="A643" s="62">
        <f>IF(zgłoszenia[[#This Row],[ID]]&gt;0,A642+1,"--")</f>
        <v>640</v>
      </c>
      <c r="B643" s="14" t="s">
        <v>59</v>
      </c>
      <c r="C643" s="70">
        <v>12562</v>
      </c>
      <c r="D643" s="12">
        <v>42899</v>
      </c>
      <c r="E643" s="31" t="s">
        <v>1098</v>
      </c>
      <c r="F643" s="13" t="s">
        <v>20</v>
      </c>
      <c r="G643" s="13" t="s">
        <v>29</v>
      </c>
      <c r="H643" s="13" t="s">
        <v>118</v>
      </c>
      <c r="I643" s="36" t="s">
        <v>746</v>
      </c>
      <c r="J643" s="13">
        <v>559</v>
      </c>
      <c r="K6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BOŚ.6743.559.2017.SR</v>
      </c>
      <c r="L643" s="12">
        <v>42923</v>
      </c>
      <c r="M643" s="13" t="s">
        <v>22</v>
      </c>
      <c r="N643" s="11">
        <f ca="1">IF(zgłoszenia[[#This Row],[ID]]&gt;0,IF(zgłoszenia[[#This Row],[Data zakończenia sprawy]]=0,TODAY()-D643,zgłoszenia[[#This Row],[Data zakończenia sprawy]]-zgłoszenia[[#This Row],[Data wpływu wniosku]]),"")</f>
        <v>24</v>
      </c>
      <c r="O643" s="65">
        <f>IF($F643=dane!$B$8,6743+3,(IF($F643=dane!$B$9,6743+4,(IF($F643=dane!$B$10,6743+5,6743)))))</f>
        <v>6743</v>
      </c>
    </row>
    <row r="644" spans="1:15" ht="30" x14ac:dyDescent="0.25">
      <c r="A644" s="62">
        <f>IF(zgłoszenia[[#This Row],[ID]]&gt;0,A643+1,"--")</f>
        <v>641</v>
      </c>
      <c r="B644" s="14" t="s">
        <v>59</v>
      </c>
      <c r="C644" s="70">
        <v>12569</v>
      </c>
      <c r="D644" s="12">
        <v>42899</v>
      </c>
      <c r="E644" s="31" t="s">
        <v>421</v>
      </c>
      <c r="F644" s="13" t="s">
        <v>20</v>
      </c>
      <c r="G644" s="13" t="s">
        <v>29</v>
      </c>
      <c r="H644" s="13" t="s">
        <v>29</v>
      </c>
      <c r="I644" s="36" t="s">
        <v>1099</v>
      </c>
      <c r="J644" s="13">
        <v>560</v>
      </c>
      <c r="K6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BOŚ.6743.560.2017.SR</v>
      </c>
      <c r="L644" s="12">
        <v>42919</v>
      </c>
      <c r="M644" s="13" t="s">
        <v>22</v>
      </c>
      <c r="N644" s="11">
        <f ca="1">IF(zgłoszenia[[#This Row],[ID]]&gt;0,IF(zgłoszenia[[#This Row],[Data zakończenia sprawy]]=0,TODAY()-D644,zgłoszenia[[#This Row],[Data zakończenia sprawy]]-zgłoszenia[[#This Row],[Data wpływu wniosku]]),"")</f>
        <v>20</v>
      </c>
      <c r="O644" s="65">
        <f>IF($F644=dane!$B$8,6743+3,(IF($F644=dane!$B$9,6743+4,(IF($F644=dane!$B$10,6743+5,6743)))))</f>
        <v>6743</v>
      </c>
    </row>
    <row r="645" spans="1:15" ht="30" x14ac:dyDescent="0.25">
      <c r="A645" s="62">
        <f>IF(zgłoszenia[[#This Row],[ID]]&gt;0,A644+1,"--")</f>
        <v>642</v>
      </c>
      <c r="B645" s="14" t="s">
        <v>36</v>
      </c>
      <c r="C645" s="70">
        <v>12615</v>
      </c>
      <c r="D645" s="12">
        <v>42900</v>
      </c>
      <c r="E645" s="31" t="s">
        <v>1100</v>
      </c>
      <c r="F645" s="13" t="s">
        <v>20</v>
      </c>
      <c r="G645" s="13" t="s">
        <v>29</v>
      </c>
      <c r="H645" s="13" t="s">
        <v>99</v>
      </c>
      <c r="I645" s="36" t="s">
        <v>1101</v>
      </c>
      <c r="J645" s="13">
        <v>555</v>
      </c>
      <c r="K6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BOŚ.6743.555.2017.KŻ</v>
      </c>
      <c r="L645" s="12">
        <v>42905</v>
      </c>
      <c r="M645" s="13" t="s">
        <v>52</v>
      </c>
      <c r="N645" s="11">
        <f ca="1">IF(zgłoszenia[[#This Row],[ID]]&gt;0,IF(zgłoszenia[[#This Row],[Data zakończenia sprawy]]=0,TODAY()-D645,zgłoszenia[[#This Row],[Data zakończenia sprawy]]-zgłoszenia[[#This Row],[Data wpływu wniosku]]),"")</f>
        <v>5</v>
      </c>
      <c r="O645" s="65">
        <f>IF($F645=dane!$B$8,6743+3,(IF($F645=dane!$B$9,6743+4,(IF($F645=dane!$B$10,6743+5,6743)))))</f>
        <v>6743</v>
      </c>
    </row>
    <row r="646" spans="1:15" ht="30" x14ac:dyDescent="0.25">
      <c r="A646" s="62">
        <f>IF(zgłoszenia[[#This Row],[ID]]&gt;0,A645+1,"--")</f>
        <v>643</v>
      </c>
      <c r="B646" s="14" t="s">
        <v>37</v>
      </c>
      <c r="C646" s="70">
        <v>12636</v>
      </c>
      <c r="D646" s="12">
        <v>42900</v>
      </c>
      <c r="E646" s="31" t="s">
        <v>1102</v>
      </c>
      <c r="F646" s="13" t="s">
        <v>23</v>
      </c>
      <c r="G646" s="13" t="s">
        <v>29</v>
      </c>
      <c r="H646" s="13" t="s">
        <v>309</v>
      </c>
      <c r="I646" s="36" t="s">
        <v>653</v>
      </c>
      <c r="J646" s="13">
        <v>554</v>
      </c>
      <c r="K6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BOŚ.6743.554.2017.AŁ</v>
      </c>
      <c r="L646" s="12">
        <v>42921</v>
      </c>
      <c r="M646" s="13" t="s">
        <v>31</v>
      </c>
      <c r="N646" s="11">
        <f ca="1">IF(zgłoszenia[[#This Row],[ID]]&gt;0,IF(zgłoszenia[[#This Row],[Data zakończenia sprawy]]=0,TODAY()-D646,zgłoszenia[[#This Row],[Data zakończenia sprawy]]-zgłoszenia[[#This Row],[Data wpływu wniosku]]),"")</f>
        <v>21</v>
      </c>
      <c r="O646" s="65">
        <f>IF($F646=dane!$B$8,6743+3,(IF($F646=dane!$B$9,6743+4,(IF($F646=dane!$B$10,6743+5,6743)))))</f>
        <v>6743</v>
      </c>
    </row>
    <row r="647" spans="1:15" ht="45" x14ac:dyDescent="0.25">
      <c r="A647" s="62">
        <f>IF(zgłoszenia[[#This Row],[ID]]&gt;0,A646+1,"--")</f>
        <v>644</v>
      </c>
      <c r="B647" s="14" t="s">
        <v>38</v>
      </c>
      <c r="C647" s="70">
        <v>12564</v>
      </c>
      <c r="D647" s="12">
        <v>42899</v>
      </c>
      <c r="E647" s="31" t="s">
        <v>180</v>
      </c>
      <c r="F647" s="13" t="s">
        <v>17</v>
      </c>
      <c r="G647" s="13" t="s">
        <v>18</v>
      </c>
      <c r="H647" s="13" t="s">
        <v>1103</v>
      </c>
      <c r="I647" s="36" t="s">
        <v>556</v>
      </c>
      <c r="J647" s="13">
        <v>556</v>
      </c>
      <c r="K6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BOŚ.6743.556.2017.IN</v>
      </c>
      <c r="L647" s="12">
        <v>42926</v>
      </c>
      <c r="M647" s="13" t="s">
        <v>19</v>
      </c>
      <c r="N647" s="11">
        <f ca="1">IF(zgłoszenia[[#This Row],[ID]]&gt;0,IF(zgłoszenia[[#This Row],[Data zakończenia sprawy]]=0,TODAY()-D647,zgłoszenia[[#This Row],[Data zakończenia sprawy]]-zgłoszenia[[#This Row],[Data wpływu wniosku]]),"")</f>
        <v>27</v>
      </c>
      <c r="O647" s="65">
        <f>IF($F647=dane!$B$8,6743+3,(IF($F647=dane!$B$9,6743+4,(IF($F647=dane!$B$10,6743+5,6743)))))</f>
        <v>6743</v>
      </c>
    </row>
    <row r="648" spans="1:15" ht="30" x14ac:dyDescent="0.25">
      <c r="A648" s="62">
        <f>IF(zgłoszenia[[#This Row],[ID]]&gt;0,A647+1,"--")</f>
        <v>645</v>
      </c>
      <c r="B648" s="14" t="s">
        <v>60</v>
      </c>
      <c r="C648" s="70">
        <v>12810</v>
      </c>
      <c r="D648" s="12">
        <v>42902</v>
      </c>
      <c r="E648" s="31" t="s">
        <v>149</v>
      </c>
      <c r="F648" s="13" t="s">
        <v>58</v>
      </c>
      <c r="G648" s="13" t="s">
        <v>33</v>
      </c>
      <c r="H648" s="13" t="s">
        <v>874</v>
      </c>
      <c r="I648" s="36" t="s">
        <v>1104</v>
      </c>
      <c r="J648" s="72">
        <v>58</v>
      </c>
      <c r="K648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BOŚ.6746.58.2017.EJ</v>
      </c>
      <c r="L648" s="93">
        <v>42923</v>
      </c>
      <c r="M648" s="77" t="s">
        <v>31</v>
      </c>
      <c r="N648" s="88">
        <f ca="1">IF(zgłoszenia[[#This Row],[ID]]&gt;0,IF(zgłoszenia[[#This Row],[Data zakończenia sprawy]]=0,TODAY()-D648,zgłoszenia[[#This Row],[Data zakończenia sprawy]]-zgłoszenia[[#This Row],[Data wpływu wniosku]]),"")</f>
        <v>21</v>
      </c>
      <c r="O648" s="69">
        <f>IF($F648=dane!$B$8,6743+3,(IF($F648=dane!$B$9,6743+4,(IF($F648=dane!$B$10,6743+5,6743)))))</f>
        <v>6746</v>
      </c>
    </row>
    <row r="649" spans="1:15" ht="45" x14ac:dyDescent="0.25">
      <c r="A649" s="62">
        <f>IF(zgłoszenia[[#This Row],[ID]]&gt;0,A648+1,"--")</f>
        <v>646</v>
      </c>
      <c r="B649" s="14" t="s">
        <v>59</v>
      </c>
      <c r="C649" s="70">
        <v>12757</v>
      </c>
      <c r="D649" s="12">
        <v>42902</v>
      </c>
      <c r="E649" s="31" t="s">
        <v>1105</v>
      </c>
      <c r="F649" s="13" t="s">
        <v>57</v>
      </c>
      <c r="G649" s="13" t="s">
        <v>29</v>
      </c>
      <c r="H649" s="13" t="s">
        <v>99</v>
      </c>
      <c r="I649" s="36" t="s">
        <v>1106</v>
      </c>
      <c r="J649" s="72">
        <v>39</v>
      </c>
      <c r="K649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BOŚ.6748.39.2017.SR</v>
      </c>
      <c r="L649" s="93">
        <v>42915</v>
      </c>
      <c r="M649" s="77" t="s">
        <v>19</v>
      </c>
      <c r="N649" s="88">
        <f ca="1">IF(zgłoszenia[[#This Row],[ID]]&gt;0,IF(zgłoszenia[[#This Row],[Data zakończenia sprawy]]=0,TODAY()-D649,zgłoszenia[[#This Row],[Data zakończenia sprawy]]-zgłoszenia[[#This Row],[Data wpływu wniosku]]),"")</f>
        <v>13</v>
      </c>
      <c r="O649" s="69">
        <f>IF($F649=dane!$B$8,6743+3,(IF($F649=dane!$B$9,6743+4,(IF($F649=dane!$B$10,6743+5,6743)))))</f>
        <v>6748</v>
      </c>
    </row>
    <row r="650" spans="1:15" ht="45" x14ac:dyDescent="0.25">
      <c r="A650" s="62">
        <f>IF(zgłoszenia[[#This Row],[ID]]&gt;0,A649+1,"--")</f>
        <v>647</v>
      </c>
      <c r="B650" s="14" t="s">
        <v>40</v>
      </c>
      <c r="C650" s="70">
        <v>12758</v>
      </c>
      <c r="D650" s="12">
        <v>42900</v>
      </c>
      <c r="E650" s="31" t="s">
        <v>183</v>
      </c>
      <c r="F650" s="13" t="s">
        <v>57</v>
      </c>
      <c r="G650" s="13" t="s">
        <v>24</v>
      </c>
      <c r="H650" s="13" t="s">
        <v>409</v>
      </c>
      <c r="I650" s="36" t="s">
        <v>1107</v>
      </c>
      <c r="J650" s="72">
        <v>38</v>
      </c>
      <c r="K650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BOŚ.6748.38.2017.ŁD</v>
      </c>
      <c r="L650" s="93">
        <v>42919</v>
      </c>
      <c r="M650" s="77" t="s">
        <v>19</v>
      </c>
      <c r="N650" s="88">
        <f ca="1">IF(zgłoszenia[[#This Row],[ID]]&gt;0,IF(zgłoszenia[[#This Row],[Data zakończenia sprawy]]=0,TODAY()-D650,zgłoszenia[[#This Row],[Data zakończenia sprawy]]-zgłoszenia[[#This Row],[Data wpływu wniosku]]),"")</f>
        <v>19</v>
      </c>
      <c r="O650" s="69">
        <f>IF($F650=dane!$B$8,6743+3,(IF($F650=dane!$B$9,6743+4,(IF($F650=dane!$B$10,6743+5,6743)))))</f>
        <v>6748</v>
      </c>
    </row>
    <row r="651" spans="1:15" ht="45" x14ac:dyDescent="0.25">
      <c r="A651" s="62">
        <f>IF(zgłoszenia[[#This Row],[ID]]&gt;0,A650+1,"--")</f>
        <v>648</v>
      </c>
      <c r="B651" s="14" t="s">
        <v>40</v>
      </c>
      <c r="C651" s="70">
        <v>13018</v>
      </c>
      <c r="D651" s="12">
        <v>42906</v>
      </c>
      <c r="E651" s="31" t="s">
        <v>180</v>
      </c>
      <c r="F651" s="13" t="s">
        <v>17</v>
      </c>
      <c r="G651" s="13" t="s">
        <v>21</v>
      </c>
      <c r="H651" s="13" t="s">
        <v>230</v>
      </c>
      <c r="I651" s="36" t="s">
        <v>1108</v>
      </c>
      <c r="J651" s="13">
        <v>590</v>
      </c>
      <c r="K6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BOŚ.6743.590.2017.ŁD</v>
      </c>
      <c r="L651" s="12">
        <v>42923</v>
      </c>
      <c r="M651" s="13" t="s">
        <v>19</v>
      </c>
      <c r="N651" s="11">
        <f ca="1">IF(zgłoszenia[[#This Row],[ID]]&gt;0,IF(zgłoszenia[[#This Row],[Data zakończenia sprawy]]=0,TODAY()-D651,zgłoszenia[[#This Row],[Data zakończenia sprawy]]-zgłoszenia[[#This Row],[Data wpływu wniosku]]),"")</f>
        <v>17</v>
      </c>
      <c r="O651" s="65">
        <f>IF($F651=dane!$B$8,6743+3,(IF($F651=dane!$B$9,6743+4,(IF($F651=dane!$B$10,6743+5,6743)))))</f>
        <v>6743</v>
      </c>
    </row>
    <row r="652" spans="1:15" ht="45" x14ac:dyDescent="0.25">
      <c r="A652" s="62">
        <f>IF(zgłoszenia[[#This Row],[ID]]&gt;0,A651+1,"--")</f>
        <v>649</v>
      </c>
      <c r="B652" s="14" t="s">
        <v>61</v>
      </c>
      <c r="C652" s="70">
        <v>13006</v>
      </c>
      <c r="D652" s="12">
        <v>42906</v>
      </c>
      <c r="E652" s="31" t="s">
        <v>139</v>
      </c>
      <c r="F652" s="13" t="s">
        <v>17</v>
      </c>
      <c r="G652" s="13" t="s">
        <v>29</v>
      </c>
      <c r="H652" s="13" t="s">
        <v>118</v>
      </c>
      <c r="I652" s="36" t="s">
        <v>1109</v>
      </c>
      <c r="J652" s="13">
        <v>562</v>
      </c>
      <c r="K6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BOŚ.6743.562.2017.WK</v>
      </c>
      <c r="L652" s="12">
        <v>42954</v>
      </c>
      <c r="M652" s="13" t="s">
        <v>19</v>
      </c>
      <c r="N652" s="11">
        <f ca="1">IF(zgłoszenia[[#This Row],[ID]]&gt;0,IF(zgłoszenia[[#This Row],[Data zakończenia sprawy]]=0,TODAY()-D652,zgłoszenia[[#This Row],[Data zakończenia sprawy]]-zgłoszenia[[#This Row],[Data wpływu wniosku]]),"")</f>
        <v>48</v>
      </c>
      <c r="O652" s="65">
        <f>IF($F652=dane!$B$8,6743+3,(IF($F652=dane!$B$9,6743+4,(IF($F652=dane!$B$10,6743+5,6743)))))</f>
        <v>6743</v>
      </c>
    </row>
    <row r="653" spans="1:15" ht="30" x14ac:dyDescent="0.25">
      <c r="A653" s="62">
        <f>IF(zgłoszenia[[#This Row],[ID]]&gt;0,A652+1,"--")</f>
        <v>650</v>
      </c>
      <c r="B653" s="14" t="s">
        <v>40</v>
      </c>
      <c r="C653" s="70">
        <v>12855</v>
      </c>
      <c r="D653" s="12">
        <v>42905</v>
      </c>
      <c r="E653" s="31" t="s">
        <v>139</v>
      </c>
      <c r="F653" s="13" t="s">
        <v>17</v>
      </c>
      <c r="G653" s="13" t="s">
        <v>21</v>
      </c>
      <c r="H653" s="13" t="s">
        <v>628</v>
      </c>
      <c r="I653" s="36" t="s">
        <v>1110</v>
      </c>
      <c r="J653" s="13">
        <v>589</v>
      </c>
      <c r="K6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BOŚ.6743.589.2017.ŁD</v>
      </c>
      <c r="L653" s="12">
        <v>42923</v>
      </c>
      <c r="M653" s="13" t="s">
        <v>31</v>
      </c>
      <c r="N653" s="11">
        <f ca="1">IF(zgłoszenia[[#This Row],[ID]]&gt;0,IF(zgłoszenia[[#This Row],[Data zakończenia sprawy]]=0,TODAY()-D653,zgłoszenia[[#This Row],[Data zakończenia sprawy]]-zgłoszenia[[#This Row],[Data wpływu wniosku]]),"")</f>
        <v>18</v>
      </c>
      <c r="O653" s="65">
        <f>IF($F653=dane!$B$8,6743+3,(IF($F653=dane!$B$9,6743+4,(IF($F653=dane!$B$10,6743+5,6743)))))</f>
        <v>6743</v>
      </c>
    </row>
    <row r="654" spans="1:15" ht="30" x14ac:dyDescent="0.25">
      <c r="A654" s="62">
        <f>IF(zgłoszenia[[#This Row],[ID]]&gt;0,A653+1,"--")</f>
        <v>651</v>
      </c>
      <c r="B654" s="14" t="s">
        <v>11</v>
      </c>
      <c r="C654" s="70">
        <v>12881</v>
      </c>
      <c r="D654" s="12">
        <v>42905</v>
      </c>
      <c r="E654" s="31" t="s">
        <v>1111</v>
      </c>
      <c r="F654" s="13" t="s">
        <v>17</v>
      </c>
      <c r="G654" s="13" t="s">
        <v>30</v>
      </c>
      <c r="H654" s="13" t="s">
        <v>1112</v>
      </c>
      <c r="I654" s="36" t="s">
        <v>1113</v>
      </c>
      <c r="J654" s="13">
        <v>561</v>
      </c>
      <c r="K6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BOŚ.6743.561.2017.AA</v>
      </c>
      <c r="L654" s="12">
        <v>42950</v>
      </c>
      <c r="M654" s="13" t="s">
        <v>22</v>
      </c>
      <c r="N654" s="11">
        <f ca="1">IF(zgłoszenia[[#This Row],[ID]]&gt;0,IF(zgłoszenia[[#This Row],[Data zakończenia sprawy]]=0,TODAY()-D654,zgłoszenia[[#This Row],[Data zakończenia sprawy]]-zgłoszenia[[#This Row],[Data wpływu wniosku]]),"")</f>
        <v>45</v>
      </c>
      <c r="O654" s="65">
        <f>IF($F654=dane!$B$8,6743+3,(IF($F654=dane!$B$9,6743+4,(IF($F654=dane!$B$10,6743+5,6743)))))</f>
        <v>6743</v>
      </c>
    </row>
    <row r="655" spans="1:15" ht="45" x14ac:dyDescent="0.25">
      <c r="A655" s="62">
        <f>IF(zgłoszenia[[#This Row],[ID]]&gt;0,A654+1,"--")</f>
        <v>652</v>
      </c>
      <c r="B655" s="14" t="s">
        <v>37</v>
      </c>
      <c r="C655" s="70">
        <v>12838</v>
      </c>
      <c r="D655" s="12">
        <v>42902</v>
      </c>
      <c r="E655" s="31" t="s">
        <v>180</v>
      </c>
      <c r="F655" s="13" t="s">
        <v>17</v>
      </c>
      <c r="G655" s="13" t="s">
        <v>29</v>
      </c>
      <c r="H655" s="13" t="s">
        <v>87</v>
      </c>
      <c r="I655" s="36" t="s">
        <v>611</v>
      </c>
      <c r="J655" s="13">
        <v>569</v>
      </c>
      <c r="K6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BOŚ.6743.569.2017.AŁ</v>
      </c>
      <c r="L655" s="12">
        <v>42921</v>
      </c>
      <c r="M655" s="13" t="s">
        <v>19</v>
      </c>
      <c r="N655" s="11">
        <f ca="1">IF(zgłoszenia[[#This Row],[ID]]&gt;0,IF(zgłoszenia[[#This Row],[Data zakończenia sprawy]]=0,TODAY()-D655,zgłoszenia[[#This Row],[Data zakończenia sprawy]]-zgłoszenia[[#This Row],[Data wpływu wniosku]]),"")</f>
        <v>19</v>
      </c>
      <c r="O655" s="65">
        <f>IF($F655=dane!$B$8,6743+3,(IF($F655=dane!$B$9,6743+4,(IF($F655=dane!$B$10,6743+5,6743)))))</f>
        <v>6743</v>
      </c>
    </row>
    <row r="656" spans="1:15" ht="30" x14ac:dyDescent="0.25">
      <c r="A656" s="62">
        <f>IF(zgłoszenia[[#This Row],[ID]]&gt;0,A655+1,"--")</f>
        <v>653</v>
      </c>
      <c r="B656" s="14" t="s">
        <v>38</v>
      </c>
      <c r="C656" s="70">
        <v>12837</v>
      </c>
      <c r="D656" s="12">
        <v>42902</v>
      </c>
      <c r="E656" s="31" t="s">
        <v>823</v>
      </c>
      <c r="F656" s="13" t="s">
        <v>17</v>
      </c>
      <c r="G656" s="13" t="s">
        <v>18</v>
      </c>
      <c r="H656" s="13" t="s">
        <v>471</v>
      </c>
      <c r="I656" s="36" t="s">
        <v>1114</v>
      </c>
      <c r="J656" s="13">
        <v>567</v>
      </c>
      <c r="K6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BOŚ.6743.567.2017.IN</v>
      </c>
      <c r="L656" s="12">
        <v>42928</v>
      </c>
      <c r="M656" s="94" t="s">
        <v>1207</v>
      </c>
      <c r="N656" s="11">
        <f ca="1">IF(zgłoszenia[[#This Row],[ID]]&gt;0,IF(zgłoszenia[[#This Row],[Data zakończenia sprawy]]=0,TODAY()-D656,zgłoszenia[[#This Row],[Data zakończenia sprawy]]-zgłoszenia[[#This Row],[Data wpływu wniosku]]),"")</f>
        <v>26</v>
      </c>
      <c r="O656" s="65">
        <f>IF($F656=dane!$B$8,6743+3,(IF($F656=dane!$B$9,6743+4,(IF($F656=dane!$B$10,6743+5,6743)))))</f>
        <v>6743</v>
      </c>
    </row>
    <row r="657" spans="1:15" s="3" customFormat="1" ht="45" x14ac:dyDescent="0.25">
      <c r="A657" s="62">
        <f>IF(zgłoszenia[[#This Row],[ID]]&gt;0,A656+1,"--")</f>
        <v>654</v>
      </c>
      <c r="B657" s="14" t="s">
        <v>38</v>
      </c>
      <c r="C657" s="70" t="s">
        <v>1120</v>
      </c>
      <c r="D657" s="12">
        <v>42902</v>
      </c>
      <c r="E657" s="31" t="s">
        <v>139</v>
      </c>
      <c r="F657" s="13" t="s">
        <v>17</v>
      </c>
      <c r="G657" s="13" t="s">
        <v>18</v>
      </c>
      <c r="H657" s="13" t="s">
        <v>471</v>
      </c>
      <c r="I657" s="36" t="s">
        <v>1115</v>
      </c>
      <c r="J657" s="13">
        <v>565</v>
      </c>
      <c r="K6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BOŚ.6743.565.2017.IN</v>
      </c>
      <c r="L657" s="12">
        <v>42919</v>
      </c>
      <c r="M657" s="13" t="s">
        <v>19</v>
      </c>
      <c r="N657" s="11">
        <f ca="1">IF(zgłoszenia[[#This Row],[ID]]&gt;0,IF(zgłoszenia[[#This Row],[Data zakończenia sprawy]]=0,TODAY()-D657,zgłoszenia[[#This Row],[Data zakończenia sprawy]]-zgłoszenia[[#This Row],[Data wpływu wniosku]]),"")</f>
        <v>17</v>
      </c>
      <c r="O657" s="65">
        <f>IF($F657=dane!$B$8,6743+3,(IF($F657=dane!$B$9,6743+4,(IF($F657=dane!$B$10,6743+5,6743)))))</f>
        <v>6743</v>
      </c>
    </row>
    <row r="658" spans="1:15" ht="45" x14ac:dyDescent="0.25">
      <c r="A658" s="62">
        <f>IF(zgłoszenia[[#This Row],[ID]]&gt;0,A657+1,"--")</f>
        <v>655</v>
      </c>
      <c r="B658" s="14" t="s">
        <v>61</v>
      </c>
      <c r="C658" s="70">
        <v>12945</v>
      </c>
      <c r="D658" s="12">
        <v>42905</v>
      </c>
      <c r="E658" s="31" t="s">
        <v>1116</v>
      </c>
      <c r="F658" s="13" t="s">
        <v>17</v>
      </c>
      <c r="G658" s="13" t="s">
        <v>30</v>
      </c>
      <c r="H658" s="13" t="s">
        <v>896</v>
      </c>
      <c r="I658" s="36" t="s">
        <v>897</v>
      </c>
      <c r="J658" s="13">
        <v>564</v>
      </c>
      <c r="K6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BOŚ.6743.564.2017.WK</v>
      </c>
      <c r="L658" s="12">
        <v>42920</v>
      </c>
      <c r="M658" s="13" t="s">
        <v>19</v>
      </c>
      <c r="N658" s="11">
        <f ca="1">IF(zgłoszenia[[#This Row],[ID]]&gt;0,IF(zgłoszenia[[#This Row],[Data zakończenia sprawy]]=0,TODAY()-D658,zgłoszenia[[#This Row],[Data zakończenia sprawy]]-zgłoszenia[[#This Row],[Data wpływu wniosku]]),"")</f>
        <v>15</v>
      </c>
      <c r="O658" s="65">
        <f>IF($F658=dane!$B$8,6743+3,(IF($F658=dane!$B$9,6743+4,(IF($F658=dane!$B$10,6743+5,6743)))))</f>
        <v>6743</v>
      </c>
    </row>
    <row r="659" spans="1:15" ht="45" x14ac:dyDescent="0.25">
      <c r="A659" s="62">
        <f>IF(zgłoszenia[[#This Row],[ID]]&gt;0,A658+1,"--")</f>
        <v>656</v>
      </c>
      <c r="B659" s="14" t="s">
        <v>61</v>
      </c>
      <c r="C659" s="70">
        <v>12835</v>
      </c>
      <c r="D659" s="12">
        <v>42902</v>
      </c>
      <c r="E659" s="31" t="s">
        <v>464</v>
      </c>
      <c r="F659" s="13" t="s">
        <v>17</v>
      </c>
      <c r="G659" s="13" t="s">
        <v>26</v>
      </c>
      <c r="H659" s="13" t="s">
        <v>443</v>
      </c>
      <c r="I659" s="36" t="s">
        <v>1117</v>
      </c>
      <c r="J659" s="13">
        <v>563</v>
      </c>
      <c r="K6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BOŚ.6743.563.2017.WK</v>
      </c>
      <c r="L659" s="12">
        <v>42927</v>
      </c>
      <c r="M659" s="13" t="s">
        <v>19</v>
      </c>
      <c r="N659" s="11">
        <f ca="1">IF(zgłoszenia[[#This Row],[ID]]&gt;0,IF(zgłoszenia[[#This Row],[Data zakończenia sprawy]]=0,TODAY()-D659,zgłoszenia[[#This Row],[Data zakończenia sprawy]]-zgłoszenia[[#This Row],[Data wpływu wniosku]]),"")</f>
        <v>25</v>
      </c>
      <c r="O659" s="65">
        <f>IF($F659=dane!$B$8,6743+3,(IF($F659=dane!$B$9,6743+4,(IF($F659=dane!$B$10,6743+5,6743)))))</f>
        <v>6743</v>
      </c>
    </row>
    <row r="660" spans="1:15" ht="45" x14ac:dyDescent="0.25">
      <c r="A660" s="62">
        <f>IF(zgłoszenia[[#This Row],[ID]]&gt;0,A659+1,"--")</f>
        <v>657</v>
      </c>
      <c r="B660" s="14" t="s">
        <v>40</v>
      </c>
      <c r="C660" s="70">
        <v>12834</v>
      </c>
      <c r="D660" s="12">
        <v>42902</v>
      </c>
      <c r="E660" s="31" t="s">
        <v>180</v>
      </c>
      <c r="F660" s="13" t="s">
        <v>17</v>
      </c>
      <c r="G660" s="13" t="s">
        <v>21</v>
      </c>
      <c r="H660" s="13" t="s">
        <v>445</v>
      </c>
      <c r="I660" s="36" t="s">
        <v>1118</v>
      </c>
      <c r="J660" s="13">
        <v>588</v>
      </c>
      <c r="K6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BOŚ.6743.588.2017.ŁD</v>
      </c>
      <c r="L660" s="12">
        <v>42923</v>
      </c>
      <c r="M660" s="13" t="s">
        <v>19</v>
      </c>
      <c r="N660" s="11">
        <f ca="1">IF(zgłoszenia[[#This Row],[ID]]&gt;0,IF(zgłoszenia[[#This Row],[Data zakończenia sprawy]]=0,TODAY()-D660,zgłoszenia[[#This Row],[Data zakończenia sprawy]]-zgłoszenia[[#This Row],[Data wpływu wniosku]]),"")</f>
        <v>21</v>
      </c>
      <c r="O660" s="65">
        <f>IF($F660=dane!$B$8,6743+3,(IF($F660=dane!$B$9,6743+4,(IF($F660=dane!$B$10,6743+5,6743)))))</f>
        <v>6743</v>
      </c>
    </row>
    <row r="661" spans="1:15" ht="30" x14ac:dyDescent="0.25">
      <c r="A661" s="62">
        <f>IF(zgłoszenia[[#This Row],[ID]]&gt;0,A660+1,"--")</f>
        <v>658</v>
      </c>
      <c r="B661" s="14" t="s">
        <v>38</v>
      </c>
      <c r="C661" s="70">
        <v>12836</v>
      </c>
      <c r="D661" s="12">
        <v>42902</v>
      </c>
      <c r="E661" s="31" t="s">
        <v>1119</v>
      </c>
      <c r="F661" s="13" t="s">
        <v>17</v>
      </c>
      <c r="G661" s="13" t="s">
        <v>18</v>
      </c>
      <c r="H661" s="13" t="s">
        <v>471</v>
      </c>
      <c r="I661" s="36" t="s">
        <v>1114</v>
      </c>
      <c r="J661" s="13">
        <v>566</v>
      </c>
      <c r="K6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BOŚ.6743.566.2017.IN</v>
      </c>
      <c r="L661" s="12">
        <v>42930</v>
      </c>
      <c r="M661" s="13" t="s">
        <v>1207</v>
      </c>
      <c r="N661" s="11">
        <f ca="1">IF(zgłoszenia[[#This Row],[ID]]&gt;0,IF(zgłoszenia[[#This Row],[Data zakończenia sprawy]]=0,TODAY()-D661,zgłoszenia[[#This Row],[Data zakończenia sprawy]]-zgłoszenia[[#This Row],[Data wpływu wniosku]]),"")</f>
        <v>28</v>
      </c>
      <c r="O661" s="65">
        <f>IF($F661=dane!$B$8,6743+3,(IF($F661=dane!$B$9,6743+4,(IF($F661=dane!$B$10,6743+5,6743)))))</f>
        <v>6743</v>
      </c>
    </row>
    <row r="662" spans="1:15" ht="45" x14ac:dyDescent="0.25">
      <c r="A662" s="62">
        <f>IF(zgłoszenia[[#This Row],[ID]]&gt;0,A661+1,"--")</f>
        <v>659</v>
      </c>
      <c r="B662" s="14" t="s">
        <v>37</v>
      </c>
      <c r="C662" s="70">
        <v>13123</v>
      </c>
      <c r="D662" s="12">
        <v>42907</v>
      </c>
      <c r="E662" s="31" t="s">
        <v>139</v>
      </c>
      <c r="F662" s="13" t="s">
        <v>17</v>
      </c>
      <c r="G662" s="13" t="s">
        <v>29</v>
      </c>
      <c r="H662" s="13" t="s">
        <v>118</v>
      </c>
      <c r="I662" s="36" t="s">
        <v>1109</v>
      </c>
      <c r="J662" s="13">
        <v>568</v>
      </c>
      <c r="K6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BOŚ.6743.568.2017.AŁ</v>
      </c>
      <c r="L662" s="12">
        <v>42916</v>
      </c>
      <c r="M662" s="13" t="s">
        <v>19</v>
      </c>
      <c r="N662" s="11">
        <f ca="1">IF(zgłoszenia[[#This Row],[ID]]&gt;0,IF(zgłoszenia[[#This Row],[Data zakończenia sprawy]]=0,TODAY()-D662,zgłoszenia[[#This Row],[Data zakończenia sprawy]]-zgłoszenia[[#This Row],[Data wpływu wniosku]]),"")</f>
        <v>9</v>
      </c>
      <c r="O662" s="65">
        <f>IF($F662=dane!$B$8,6743+3,(IF($F662=dane!$B$9,6743+4,(IF($F662=dane!$B$10,6743+5,6743)))))</f>
        <v>6743</v>
      </c>
    </row>
    <row r="663" spans="1:15" ht="45" x14ac:dyDescent="0.25">
      <c r="A663" s="62">
        <f>IF(zgłoszenia[[#This Row],[ID]]&gt;0,A662+1,"--")</f>
        <v>660</v>
      </c>
      <c r="B663" s="14" t="s">
        <v>59</v>
      </c>
      <c r="C663" s="70">
        <v>13314</v>
      </c>
      <c r="D663" s="12">
        <v>42908</v>
      </c>
      <c r="E663" s="31" t="s">
        <v>83</v>
      </c>
      <c r="F663" s="13" t="s">
        <v>17</v>
      </c>
      <c r="G663" s="13" t="s">
        <v>24</v>
      </c>
      <c r="H663" s="13" t="s">
        <v>221</v>
      </c>
      <c r="I663" s="36" t="s">
        <v>1122</v>
      </c>
      <c r="J663" s="13">
        <v>600</v>
      </c>
      <c r="K6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BOŚ.6743.600.2017.SR</v>
      </c>
      <c r="L663" s="12">
        <v>42916</v>
      </c>
      <c r="M663" s="13" t="s">
        <v>19</v>
      </c>
      <c r="N663" s="11">
        <f ca="1">IF(zgłoszenia[[#This Row],[ID]]&gt;0,IF(zgłoszenia[[#This Row],[Data zakończenia sprawy]]=0,TODAY()-D663,zgłoszenia[[#This Row],[Data zakończenia sprawy]]-zgłoszenia[[#This Row],[Data wpływu wniosku]]),"")</f>
        <v>8</v>
      </c>
      <c r="O663" s="65">
        <f>IF($F663=dane!$B$8,6743+3,(IF($F663=dane!$B$9,6743+4,(IF($F663=dane!$B$10,6743+5,6743)))))</f>
        <v>6743</v>
      </c>
    </row>
    <row r="664" spans="1:15" ht="45" x14ac:dyDescent="0.25">
      <c r="A664" s="62">
        <f>IF(zgłoszenia[[#This Row],[ID]]&gt;0,A663+1,"--")</f>
        <v>661</v>
      </c>
      <c r="B664" s="14" t="s">
        <v>39</v>
      </c>
      <c r="C664" s="70">
        <v>13313</v>
      </c>
      <c r="D664" s="12">
        <v>42908</v>
      </c>
      <c r="E664" s="31" t="s">
        <v>479</v>
      </c>
      <c r="F664" s="13" t="s">
        <v>17</v>
      </c>
      <c r="G664" s="13" t="s">
        <v>32</v>
      </c>
      <c r="H664" s="13" t="s">
        <v>32</v>
      </c>
      <c r="I664" s="36" t="s">
        <v>1123</v>
      </c>
      <c r="J664" s="13">
        <v>576</v>
      </c>
      <c r="K6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BOŚ.6743.576.2017.MS</v>
      </c>
      <c r="L664" s="12">
        <v>42929</v>
      </c>
      <c r="M664" s="13" t="s">
        <v>19</v>
      </c>
      <c r="N664" s="11">
        <f ca="1">IF(zgłoszenia[[#This Row],[ID]]&gt;0,IF(zgłoszenia[[#This Row],[Data zakończenia sprawy]]=0,TODAY()-D664,zgłoszenia[[#This Row],[Data zakończenia sprawy]]-zgłoszenia[[#This Row],[Data wpływu wniosku]]),"")</f>
        <v>21</v>
      </c>
      <c r="O664" s="65">
        <f>IF($F664=dane!$B$8,6743+3,(IF($F664=dane!$B$9,6743+4,(IF($F664=dane!$B$10,6743+5,6743)))))</f>
        <v>6743</v>
      </c>
    </row>
    <row r="665" spans="1:15" ht="60" x14ac:dyDescent="0.25">
      <c r="A665" s="62">
        <f>IF(zgłoszenia[[#This Row],[ID]]&gt;0,A664+1,"--")</f>
        <v>662</v>
      </c>
      <c r="B665" s="14" t="s">
        <v>37</v>
      </c>
      <c r="C665" s="70">
        <v>13189</v>
      </c>
      <c r="D665" s="12">
        <v>42907</v>
      </c>
      <c r="E665" s="31" t="s">
        <v>1124</v>
      </c>
      <c r="F665" s="13" t="s">
        <v>23</v>
      </c>
      <c r="G665" s="13" t="s">
        <v>29</v>
      </c>
      <c r="H665" s="13" t="s">
        <v>29</v>
      </c>
      <c r="I665" s="36" t="s">
        <v>1125</v>
      </c>
      <c r="J665" s="13">
        <v>612</v>
      </c>
      <c r="K6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BOŚ.6743.612.2017.AŁ</v>
      </c>
      <c r="L665" s="12">
        <v>42916</v>
      </c>
      <c r="M665" s="13" t="s">
        <v>19</v>
      </c>
      <c r="N665" s="11">
        <f ca="1">IF(zgłoszenia[[#This Row],[ID]]&gt;0,IF(zgłoszenia[[#This Row],[Data zakończenia sprawy]]=0,TODAY()-D665,zgłoszenia[[#This Row],[Data zakończenia sprawy]]-zgłoszenia[[#This Row],[Data wpływu wniosku]]),"")</f>
        <v>9</v>
      </c>
      <c r="O665" s="65">
        <f>IF($F665=dane!$B$8,6743+3,(IF($F665=dane!$B$9,6743+4,(IF($F665=dane!$B$10,6743+5,6743)))))</f>
        <v>6743</v>
      </c>
    </row>
    <row r="666" spans="1:15" ht="90" x14ac:dyDescent="0.25">
      <c r="A666" s="62">
        <f>IF(zgłoszenia[[#This Row],[ID]]&gt;0,A665+1,"--")</f>
        <v>663</v>
      </c>
      <c r="B666" s="14" t="s">
        <v>37</v>
      </c>
      <c r="C666" s="70">
        <v>13190</v>
      </c>
      <c r="D666" s="12">
        <v>42907</v>
      </c>
      <c r="E666" s="31" t="s">
        <v>1126</v>
      </c>
      <c r="F666" s="13" t="s">
        <v>23</v>
      </c>
      <c r="G666" s="13" t="s">
        <v>29</v>
      </c>
      <c r="H666" s="13" t="s">
        <v>309</v>
      </c>
      <c r="I666" s="36" t="s">
        <v>1127</v>
      </c>
      <c r="J666" s="13">
        <v>611</v>
      </c>
      <c r="K6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BOŚ.6743.611.2017.AŁ</v>
      </c>
      <c r="L666" s="12">
        <v>42916</v>
      </c>
      <c r="M666" s="13" t="s">
        <v>19</v>
      </c>
      <c r="N666" s="11">
        <f ca="1">IF(zgłoszenia[[#This Row],[ID]]&gt;0,IF(zgłoszenia[[#This Row],[Data zakończenia sprawy]]=0,TODAY()-D666,zgłoszenia[[#This Row],[Data zakończenia sprawy]]-zgłoszenia[[#This Row],[Data wpływu wniosku]]),"")</f>
        <v>9</v>
      </c>
      <c r="O666" s="65">
        <f>IF($F666=dane!$B$8,6743+3,(IF($F666=dane!$B$9,6743+4,(IF($F666=dane!$B$10,6743+5,6743)))))</f>
        <v>6743</v>
      </c>
    </row>
    <row r="667" spans="1:15" ht="45" x14ac:dyDescent="0.25">
      <c r="A667" s="62">
        <f>IF(zgłoszenia[[#This Row],[ID]]&gt;0,A666+1,"--")</f>
        <v>664</v>
      </c>
      <c r="B667" s="14" t="s">
        <v>40</v>
      </c>
      <c r="C667" s="70">
        <v>13317</v>
      </c>
      <c r="D667" s="12">
        <v>42908</v>
      </c>
      <c r="E667" s="31" t="s">
        <v>180</v>
      </c>
      <c r="F667" s="13" t="s">
        <v>17</v>
      </c>
      <c r="G667" s="13" t="s">
        <v>21</v>
      </c>
      <c r="H667" s="13" t="s">
        <v>21</v>
      </c>
      <c r="I667" s="36" t="s">
        <v>1128</v>
      </c>
      <c r="J667" s="13">
        <v>593</v>
      </c>
      <c r="K6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BOŚ.6743.593.2017.ŁD</v>
      </c>
      <c r="L667" s="12">
        <v>42915</v>
      </c>
      <c r="M667" s="13" t="s">
        <v>19</v>
      </c>
      <c r="N667" s="11">
        <f ca="1">IF(zgłoszenia[[#This Row],[ID]]&gt;0,IF(zgłoszenia[[#This Row],[Data zakończenia sprawy]]=0,TODAY()-D667,zgłoszenia[[#This Row],[Data zakończenia sprawy]]-zgłoszenia[[#This Row],[Data wpływu wniosku]]),"")</f>
        <v>7</v>
      </c>
      <c r="O667" s="65">
        <f>IF($F667=dane!$B$8,6743+3,(IF($F667=dane!$B$9,6743+4,(IF($F667=dane!$B$10,6743+5,6743)))))</f>
        <v>6743</v>
      </c>
    </row>
    <row r="668" spans="1:15" ht="45" x14ac:dyDescent="0.25">
      <c r="A668" s="62">
        <f>IF(zgłoszenia[[#This Row],[ID]]&gt;0,A667+1,"--")</f>
        <v>665</v>
      </c>
      <c r="B668" s="14" t="s">
        <v>40</v>
      </c>
      <c r="C668" s="70">
        <v>13191</v>
      </c>
      <c r="D668" s="12">
        <v>42907</v>
      </c>
      <c r="E668" s="31" t="s">
        <v>1129</v>
      </c>
      <c r="F668" s="13" t="s">
        <v>25</v>
      </c>
      <c r="G668" s="13" t="s">
        <v>21</v>
      </c>
      <c r="H668" s="13" t="s">
        <v>230</v>
      </c>
      <c r="I668" s="36" t="s">
        <v>1130</v>
      </c>
      <c r="J668" s="13">
        <v>591</v>
      </c>
      <c r="K6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BOŚ.6743.591.2017.ŁD</v>
      </c>
      <c r="L668" s="12">
        <v>42913</v>
      </c>
      <c r="M668" s="13" t="s">
        <v>19</v>
      </c>
      <c r="N668" s="11">
        <f ca="1">IF(zgłoszenia[[#This Row],[ID]]&gt;0,IF(zgłoszenia[[#This Row],[Data zakończenia sprawy]]=0,TODAY()-D668,zgłoszenia[[#This Row],[Data zakończenia sprawy]]-zgłoszenia[[#This Row],[Data wpływu wniosku]]),"")</f>
        <v>6</v>
      </c>
      <c r="O668" s="65">
        <f>IF($F668=dane!$B$8,6743+3,(IF($F668=dane!$B$9,6743+4,(IF($F668=dane!$B$10,6743+5,6743)))))</f>
        <v>6743</v>
      </c>
    </row>
    <row r="669" spans="1:15" ht="45" x14ac:dyDescent="0.25">
      <c r="A669" s="62">
        <f>IF(zgłoszenia[[#This Row],[ID]]&gt;0,A668+1,"--")</f>
        <v>666</v>
      </c>
      <c r="B669" s="14" t="s">
        <v>40</v>
      </c>
      <c r="C669" s="70">
        <v>13183</v>
      </c>
      <c r="D669" s="12">
        <v>42907</v>
      </c>
      <c r="E669" s="31" t="s">
        <v>180</v>
      </c>
      <c r="F669" s="13" t="s">
        <v>17</v>
      </c>
      <c r="G669" s="13" t="s">
        <v>21</v>
      </c>
      <c r="H669" s="13" t="s">
        <v>267</v>
      </c>
      <c r="I669" s="36" t="s">
        <v>1131</v>
      </c>
      <c r="J669" s="13">
        <v>592</v>
      </c>
      <c r="K669" s="5" t="s">
        <v>1221</v>
      </c>
      <c r="L669" s="12">
        <v>42913</v>
      </c>
      <c r="M669" s="13" t="s">
        <v>19</v>
      </c>
      <c r="N669" s="11">
        <f ca="1">IF(zgłoszenia[[#This Row],[ID]]&gt;0,IF(zgłoszenia[[#This Row],[Data zakończenia sprawy]]=0,TODAY()-D669,zgłoszenia[[#This Row],[Data zakończenia sprawy]]-zgłoszenia[[#This Row],[Data wpływu wniosku]]),"")</f>
        <v>6</v>
      </c>
      <c r="O669" s="65">
        <f>IF($F669=dane!$B$8,6743+3,(IF($F669=dane!$B$9,6743+4,(IF($F669=dane!$B$10,6743+5,6743)))))</f>
        <v>6743</v>
      </c>
    </row>
    <row r="670" spans="1:15" ht="30" x14ac:dyDescent="0.25">
      <c r="A670" s="62">
        <f>IF(zgłoszenia[[#This Row],[ID]]&gt;0,A669+1,"--")</f>
        <v>667</v>
      </c>
      <c r="B670" s="14" t="s">
        <v>61</v>
      </c>
      <c r="C670" s="70">
        <v>13207</v>
      </c>
      <c r="D670" s="12">
        <v>42907</v>
      </c>
      <c r="E670" s="31" t="s">
        <v>1132</v>
      </c>
      <c r="F670" s="13" t="s">
        <v>17</v>
      </c>
      <c r="G670" s="13" t="s">
        <v>29</v>
      </c>
      <c r="H670" s="13" t="s">
        <v>118</v>
      </c>
      <c r="I670" s="36" t="s">
        <v>1133</v>
      </c>
      <c r="J670" s="13">
        <v>570</v>
      </c>
      <c r="K6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BOŚ.6743.570.2017.WK</v>
      </c>
      <c r="L670" s="12">
        <v>42926</v>
      </c>
      <c r="M670" s="13" t="s">
        <v>31</v>
      </c>
      <c r="N670" s="11">
        <f ca="1">IF(zgłoszenia[[#This Row],[ID]]&gt;0,IF(zgłoszenia[[#This Row],[Data zakończenia sprawy]]=0,TODAY()-D670,zgłoszenia[[#This Row],[Data zakończenia sprawy]]-zgłoszenia[[#This Row],[Data wpływu wniosku]]),"")</f>
        <v>19</v>
      </c>
      <c r="O670" s="65">
        <f>IF($F670=dane!$B$8,6743+3,(IF($F670=dane!$B$9,6743+4,(IF($F670=dane!$B$10,6743+5,6743)))))</f>
        <v>6743</v>
      </c>
    </row>
    <row r="671" spans="1:15" ht="30" x14ac:dyDescent="0.25">
      <c r="A671" s="62">
        <f>IF(zgłoszenia[[#This Row],[ID]]&gt;0,A670+1,"--")</f>
        <v>668</v>
      </c>
      <c r="B671" s="14" t="s">
        <v>61</v>
      </c>
      <c r="C671" s="70">
        <v>13208</v>
      </c>
      <c r="D671" s="12">
        <v>42907</v>
      </c>
      <c r="E671" s="31" t="s">
        <v>1134</v>
      </c>
      <c r="F671" s="13" t="s">
        <v>17</v>
      </c>
      <c r="G671" s="13" t="s">
        <v>29</v>
      </c>
      <c r="H671" s="13" t="s">
        <v>99</v>
      </c>
      <c r="I671" s="36" t="s">
        <v>957</v>
      </c>
      <c r="J671" s="13">
        <v>571</v>
      </c>
      <c r="K6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BOŚ.6743.571.2017.WK</v>
      </c>
      <c r="L671" s="12">
        <v>42943</v>
      </c>
      <c r="M671" s="13" t="s">
        <v>62</v>
      </c>
      <c r="N671" s="11">
        <f ca="1">IF(zgłoszenia[[#This Row],[ID]]&gt;0,IF(zgłoszenia[[#This Row],[Data zakończenia sprawy]]=0,TODAY()-D671,zgłoszenia[[#This Row],[Data zakończenia sprawy]]-zgłoszenia[[#This Row],[Data wpływu wniosku]]),"")</f>
        <v>36</v>
      </c>
      <c r="O671" s="65">
        <f>IF($F671=dane!$B$8,6743+3,(IF($F671=dane!$B$9,6743+4,(IF($F671=dane!$B$10,6743+5,6743)))))</f>
        <v>6743</v>
      </c>
    </row>
    <row r="672" spans="1:15" ht="30" x14ac:dyDescent="0.25">
      <c r="A672" s="62">
        <f>IF(zgłoszenia[[#This Row],[ID]]&gt;0,A671+1,"--")</f>
        <v>669</v>
      </c>
      <c r="B672" s="14" t="s">
        <v>61</v>
      </c>
      <c r="C672" s="70">
        <v>13210</v>
      </c>
      <c r="D672" s="12">
        <v>42907</v>
      </c>
      <c r="E672" s="31" t="s">
        <v>1134</v>
      </c>
      <c r="F672" s="13" t="s">
        <v>17</v>
      </c>
      <c r="G672" s="13" t="s">
        <v>29</v>
      </c>
      <c r="H672" s="13" t="s">
        <v>99</v>
      </c>
      <c r="I672" s="36" t="s">
        <v>958</v>
      </c>
      <c r="J672" s="13">
        <v>573</v>
      </c>
      <c r="K6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BOŚ.6743.573.2017.WK</v>
      </c>
      <c r="L672" s="12">
        <v>42943</v>
      </c>
      <c r="M672" s="13" t="s">
        <v>62</v>
      </c>
      <c r="N672" s="11">
        <f ca="1">IF(zgłoszenia[[#This Row],[ID]]&gt;0,IF(zgłoszenia[[#This Row],[Data zakończenia sprawy]]=0,TODAY()-D672,zgłoszenia[[#This Row],[Data zakończenia sprawy]]-zgłoszenia[[#This Row],[Data wpływu wniosku]]),"")</f>
        <v>36</v>
      </c>
      <c r="O672" s="65">
        <f>IF($F672=dane!$B$8,6743+3,(IF($F672=dane!$B$9,6743+4,(IF($F672=dane!$B$10,6743+5,6743)))))</f>
        <v>6743</v>
      </c>
    </row>
    <row r="673" spans="1:31" ht="45" x14ac:dyDescent="0.25">
      <c r="A673" s="62">
        <f>IF(zgłoszenia[[#This Row],[ID]]&gt;0,A672+1,"--")</f>
        <v>670</v>
      </c>
      <c r="B673" s="14" t="s">
        <v>61</v>
      </c>
      <c r="C673" s="70">
        <v>13211</v>
      </c>
      <c r="D673" s="12">
        <v>42907</v>
      </c>
      <c r="E673" s="31" t="s">
        <v>180</v>
      </c>
      <c r="F673" s="13" t="s">
        <v>17</v>
      </c>
      <c r="G673" s="13" t="s">
        <v>29</v>
      </c>
      <c r="H673" s="13" t="s">
        <v>118</v>
      </c>
      <c r="I673" s="36" t="s">
        <v>1135</v>
      </c>
      <c r="J673" s="13">
        <v>574</v>
      </c>
      <c r="K6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BOŚ.6743.574.2017.WK</v>
      </c>
      <c r="L673" s="12">
        <v>42928</v>
      </c>
      <c r="M673" s="13" t="s">
        <v>19</v>
      </c>
      <c r="N673" s="11">
        <f ca="1">IF(zgłoszenia[[#This Row],[ID]]&gt;0,IF(zgłoszenia[[#This Row],[Data zakończenia sprawy]]=0,TODAY()-D673,zgłoszenia[[#This Row],[Data zakończenia sprawy]]-zgłoszenia[[#This Row],[Data wpływu wniosku]]),"")</f>
        <v>21</v>
      </c>
      <c r="O673" s="65">
        <f>IF($F673=dane!$B$8,6743+3,(IF($F673=dane!$B$9,6743+4,(IF($F673=dane!$B$10,6743+5,6743)))))</f>
        <v>6743</v>
      </c>
    </row>
    <row r="674" spans="1:31" ht="45" x14ac:dyDescent="0.25">
      <c r="A674" s="62">
        <f>IF(zgłoszenia[[#This Row],[ID]]&gt;0,A673+1,"--")</f>
        <v>671</v>
      </c>
      <c r="B674" s="14" t="s">
        <v>61</v>
      </c>
      <c r="C674" s="70">
        <v>13212</v>
      </c>
      <c r="D674" s="12">
        <v>42907</v>
      </c>
      <c r="E674" s="31" t="s">
        <v>180</v>
      </c>
      <c r="F674" s="13" t="s">
        <v>17</v>
      </c>
      <c r="G674" s="13" t="s">
        <v>29</v>
      </c>
      <c r="H674" s="13" t="s">
        <v>99</v>
      </c>
      <c r="I674" s="36" t="s">
        <v>1136</v>
      </c>
      <c r="J674" s="13">
        <v>575</v>
      </c>
      <c r="K6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BOŚ.6743.575.2017.WK</v>
      </c>
      <c r="L674" s="12">
        <v>42928</v>
      </c>
      <c r="M674" s="13" t="s">
        <v>19</v>
      </c>
      <c r="N674" s="11">
        <f ca="1">IF(zgłoszenia[[#This Row],[ID]]&gt;0,IF(zgłoszenia[[#This Row],[Data zakończenia sprawy]]=0,TODAY()-D674,zgłoszenia[[#This Row],[Data zakończenia sprawy]]-zgłoszenia[[#This Row],[Data wpływu wniosku]]),"")</f>
        <v>21</v>
      </c>
      <c r="O674" s="65">
        <f>IF($F674=dane!$B$8,6743+3,(IF($F674=dane!$B$9,6743+4,(IF($F674=dane!$B$10,6743+5,6743)))))</f>
        <v>6743</v>
      </c>
    </row>
    <row r="675" spans="1:31" ht="45" x14ac:dyDescent="0.25">
      <c r="A675" s="62">
        <f>IF(zgłoszenia[[#This Row],[ID]]&gt;0,A674+1,"--")</f>
        <v>672</v>
      </c>
      <c r="B675" s="14" t="s">
        <v>61</v>
      </c>
      <c r="C675" s="70">
        <v>13209</v>
      </c>
      <c r="D675" s="12">
        <v>42907</v>
      </c>
      <c r="E675" s="31" t="s">
        <v>180</v>
      </c>
      <c r="F675" s="13" t="s">
        <v>17</v>
      </c>
      <c r="G675" s="13" t="s">
        <v>29</v>
      </c>
      <c r="H675" s="13" t="s">
        <v>118</v>
      </c>
      <c r="I675" s="36" t="s">
        <v>1137</v>
      </c>
      <c r="J675" s="13">
        <v>572</v>
      </c>
      <c r="K6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BOŚ.6743.572.2017.WK</v>
      </c>
      <c r="L675" s="12">
        <v>42941</v>
      </c>
      <c r="M675" s="13" t="s">
        <v>19</v>
      </c>
      <c r="N675" s="11">
        <f ca="1">IF(zgłoszenia[[#This Row],[ID]]&gt;0,IF(zgłoszenia[[#This Row],[Data zakończenia sprawy]]=0,TODAY()-D675,zgłoszenia[[#This Row],[Data zakończenia sprawy]]-zgłoszenia[[#This Row],[Data wpływu wniosku]]),"")</f>
        <v>34</v>
      </c>
      <c r="O675" s="65">
        <f>IF($F675=dane!$B$8,6743+3,(IF($F675=dane!$B$9,6743+4,(IF($F675=dane!$B$10,6743+5,6743)))))</f>
        <v>6743</v>
      </c>
    </row>
    <row r="676" spans="1:31" ht="45" x14ac:dyDescent="0.25">
      <c r="A676" s="62">
        <f>IF(zgłoszenia[[#This Row],[ID]]&gt;0,A675+1,"--")</f>
        <v>673</v>
      </c>
      <c r="B676" s="14" t="s">
        <v>38</v>
      </c>
      <c r="C676" s="70">
        <v>13396</v>
      </c>
      <c r="D676" s="12">
        <v>42908</v>
      </c>
      <c r="E676" s="31" t="s">
        <v>180</v>
      </c>
      <c r="F676" s="13" t="s">
        <v>17</v>
      </c>
      <c r="G676" s="13" t="s">
        <v>18</v>
      </c>
      <c r="H676" s="13" t="s">
        <v>104</v>
      </c>
      <c r="I676" s="36" t="s">
        <v>1138</v>
      </c>
      <c r="J676" s="13">
        <v>577</v>
      </c>
      <c r="K6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BOŚ.6743.577.2017.IN</v>
      </c>
      <c r="L676" s="12">
        <v>42919</v>
      </c>
      <c r="M676" s="13" t="s">
        <v>19</v>
      </c>
      <c r="N676" s="11">
        <f ca="1">IF(zgłoszenia[[#This Row],[ID]]&gt;0,IF(zgłoszenia[[#This Row],[Data zakończenia sprawy]]=0,TODAY()-D676,zgłoszenia[[#This Row],[Data zakończenia sprawy]]-zgłoszenia[[#This Row],[Data wpływu wniosku]]),"")</f>
        <v>11</v>
      </c>
      <c r="O676" s="65">
        <f>IF($F676=dane!$B$8,6743+3,(IF($F676=dane!$B$9,6743+4,(IF($F676=dane!$B$10,6743+5,6743)))))</f>
        <v>6743</v>
      </c>
    </row>
    <row r="677" spans="1:31" ht="45" x14ac:dyDescent="0.25">
      <c r="A677" s="62">
        <f>IF(zgłoszenia[[#This Row],[ID]]&gt;0,A676+1,"--")</f>
        <v>674</v>
      </c>
      <c r="B677" s="14" t="s">
        <v>38</v>
      </c>
      <c r="C677" s="70">
        <v>13319</v>
      </c>
      <c r="D677" s="12">
        <v>42908</v>
      </c>
      <c r="E677" s="31" t="s">
        <v>1139</v>
      </c>
      <c r="F677" s="13" t="s">
        <v>58</v>
      </c>
      <c r="G677" s="13" t="s">
        <v>18</v>
      </c>
      <c r="H677" s="13" t="s">
        <v>70</v>
      </c>
      <c r="I677" s="36" t="s">
        <v>1140</v>
      </c>
      <c r="J677" s="13">
        <v>59</v>
      </c>
      <c r="K677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BOŚ.6746.59.2017.IN</v>
      </c>
      <c r="L677" s="93">
        <v>42928</v>
      </c>
      <c r="M677" s="77" t="s">
        <v>19</v>
      </c>
      <c r="N677" s="88">
        <f ca="1">IF(zgłoszenia[[#This Row],[ID]]&gt;0,IF(zgłoszenia[[#This Row],[Data zakończenia sprawy]]=0,TODAY()-D677,zgłoszenia[[#This Row],[Data zakończenia sprawy]]-zgłoszenia[[#This Row],[Data wpływu wniosku]]),"")</f>
        <v>20</v>
      </c>
      <c r="O677" s="69">
        <f>IF($F677=dane!$B$8,6743+3,(IF($F677=dane!$B$9,6743+4,(IF($F677=dane!$B$10,6743+5,6743)))))</f>
        <v>6746</v>
      </c>
      <c r="P677" s="74"/>
      <c r="Q677" s="74"/>
    </row>
    <row r="678" spans="1:31" ht="45" x14ac:dyDescent="0.25">
      <c r="A678" s="62">
        <f>IF(zgłoszenia[[#This Row],[ID]]&gt;0,A677+1,"--")</f>
        <v>675</v>
      </c>
      <c r="B678" s="14" t="s">
        <v>38</v>
      </c>
      <c r="C678" s="70">
        <v>13264</v>
      </c>
      <c r="D678" s="12">
        <v>42908</v>
      </c>
      <c r="E678" s="31" t="s">
        <v>180</v>
      </c>
      <c r="F678" s="13" t="s">
        <v>17</v>
      </c>
      <c r="G678" s="13" t="s">
        <v>18</v>
      </c>
      <c r="H678" s="13" t="s">
        <v>77</v>
      </c>
      <c r="I678" s="36" t="s">
        <v>1141</v>
      </c>
      <c r="J678" s="13">
        <v>581</v>
      </c>
      <c r="K67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BOŚ.6743.581.2017.IN</v>
      </c>
      <c r="L678" s="12">
        <v>42928</v>
      </c>
      <c r="M678" s="13" t="s">
        <v>19</v>
      </c>
      <c r="N678" s="11">
        <f ca="1">IF(zgłoszenia[[#This Row],[ID]]&gt;0,IF(zgłoszenia[[#This Row],[Data zakończenia sprawy]]=0,TODAY()-D678,zgłoszenia[[#This Row],[Data zakończenia sprawy]]-zgłoszenia[[#This Row],[Data wpływu wniosku]]),"")</f>
        <v>20</v>
      </c>
      <c r="O678" s="65">
        <f>IF($F678=dane!$B$8,6743+3,(IF($F678=dane!$B$9,6743+4,(IF($F678=dane!$B$10,6743+5,6743)))))</f>
        <v>6743</v>
      </c>
    </row>
    <row r="679" spans="1:31" ht="45" x14ac:dyDescent="0.25">
      <c r="A679" s="62">
        <f>IF(zgłoszenia[[#This Row],[ID]]&gt;0,A678+1,"--")</f>
        <v>676</v>
      </c>
      <c r="B679" s="14" t="s">
        <v>60</v>
      </c>
      <c r="C679" s="70">
        <v>13187</v>
      </c>
      <c r="D679" s="12">
        <v>42907</v>
      </c>
      <c r="E679" s="31" t="s">
        <v>114</v>
      </c>
      <c r="F679" s="13" t="s">
        <v>23</v>
      </c>
      <c r="G679" s="13" t="s">
        <v>33</v>
      </c>
      <c r="H679" s="13" t="s">
        <v>1142</v>
      </c>
      <c r="I679" s="36" t="s">
        <v>1143</v>
      </c>
      <c r="J679" s="13">
        <v>580</v>
      </c>
      <c r="K67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BOŚ.6743.580.2017.EJ</v>
      </c>
      <c r="L679" s="12">
        <v>42928</v>
      </c>
      <c r="M679" s="13" t="s">
        <v>19</v>
      </c>
      <c r="N679" s="11">
        <f ca="1">IF(zgłoszenia[[#This Row],[ID]]&gt;0,IF(zgłoszenia[[#This Row],[Data zakończenia sprawy]]=0,TODAY()-D679,zgłoszenia[[#This Row],[Data zakończenia sprawy]]-zgłoszenia[[#This Row],[Data wpływu wniosku]]),"")</f>
        <v>21</v>
      </c>
      <c r="O679" s="65">
        <f>IF($F679=dane!$B$8,6743+3,(IF($F679=dane!$B$9,6743+4,(IF($F679=dane!$B$10,6743+5,6743)))))</f>
        <v>6743</v>
      </c>
    </row>
    <row r="680" spans="1:31" ht="45" x14ac:dyDescent="0.25">
      <c r="A680" s="62">
        <f>IF(zgłoszenia[[#This Row],[ID]]&gt;0,A679+1,"--")</f>
        <v>677</v>
      </c>
      <c r="B680" s="14" t="s">
        <v>60</v>
      </c>
      <c r="C680" s="70">
        <v>13186</v>
      </c>
      <c r="D680" s="12">
        <v>42907</v>
      </c>
      <c r="E680" s="31" t="s">
        <v>114</v>
      </c>
      <c r="F680" s="13" t="s">
        <v>23</v>
      </c>
      <c r="G680" s="13" t="s">
        <v>33</v>
      </c>
      <c r="H680" s="13" t="s">
        <v>102</v>
      </c>
      <c r="I680" s="36" t="s">
        <v>1144</v>
      </c>
      <c r="J680" s="13">
        <v>579</v>
      </c>
      <c r="K6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BOŚ.6743.579.2017.EJ</v>
      </c>
      <c r="L680" s="12">
        <v>42928</v>
      </c>
      <c r="M680" s="13" t="s">
        <v>19</v>
      </c>
      <c r="N680" s="11">
        <f ca="1">IF(zgłoszenia[[#This Row],[ID]]&gt;0,IF(zgłoszenia[[#This Row],[Data zakończenia sprawy]]=0,TODAY()-D680,zgłoszenia[[#This Row],[Data zakończenia sprawy]]-zgłoszenia[[#This Row],[Data wpływu wniosku]]),"")</f>
        <v>21</v>
      </c>
      <c r="O680" s="65">
        <f>IF($F680=dane!$B$8,6743+3,(IF($F680=dane!$B$9,6743+4,(IF($F680=dane!$B$10,6743+5,6743)))))</f>
        <v>6743</v>
      </c>
    </row>
    <row r="681" spans="1:31" ht="45" x14ac:dyDescent="0.25">
      <c r="A681" s="62">
        <f>IF(zgłoszenia[[#This Row],[ID]]&gt;0,A680+1,"--")</f>
        <v>678</v>
      </c>
      <c r="B681" s="14" t="s">
        <v>60</v>
      </c>
      <c r="C681" s="70">
        <v>13184</v>
      </c>
      <c r="D681" s="12">
        <v>42907</v>
      </c>
      <c r="E681" s="31" t="s">
        <v>114</v>
      </c>
      <c r="F681" s="13" t="s">
        <v>23</v>
      </c>
      <c r="G681" s="13" t="s">
        <v>33</v>
      </c>
      <c r="H681" s="13" t="s">
        <v>33</v>
      </c>
      <c r="I681" s="36" t="s">
        <v>1145</v>
      </c>
      <c r="J681" s="13">
        <v>578</v>
      </c>
      <c r="K6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BOŚ.6743.578.2017.EJ</v>
      </c>
      <c r="L681" s="12">
        <v>42928</v>
      </c>
      <c r="M681" s="13" t="s">
        <v>19</v>
      </c>
      <c r="N681" s="11">
        <f ca="1">IF(zgłoszenia[[#This Row],[ID]]&gt;0,IF(zgłoszenia[[#This Row],[Data zakończenia sprawy]]=0,TODAY()-D681,zgłoszenia[[#This Row],[Data zakończenia sprawy]]-zgłoszenia[[#This Row],[Data wpływu wniosku]]),"")</f>
        <v>21</v>
      </c>
      <c r="O681" s="65">
        <f>IF($F681=dane!$B$8,6743+3,(IF($F681=dane!$B$9,6743+4,(IF($F681=dane!$B$10,6743+5,6743)))))</f>
        <v>6743</v>
      </c>
    </row>
    <row r="682" spans="1:31" ht="45" x14ac:dyDescent="0.25">
      <c r="A682" s="62">
        <f>IF(zgłoszenia[[#This Row],[ID]]&gt;0,A681+1,"--")</f>
        <v>679</v>
      </c>
      <c r="B682" s="14" t="s">
        <v>12</v>
      </c>
      <c r="C682" s="70">
        <v>13318</v>
      </c>
      <c r="D682" s="12">
        <v>42908</v>
      </c>
      <c r="E682" s="31" t="s">
        <v>149</v>
      </c>
      <c r="F682" s="13" t="s">
        <v>58</v>
      </c>
      <c r="G682" s="13" t="s">
        <v>33</v>
      </c>
      <c r="H682" s="13" t="s">
        <v>278</v>
      </c>
      <c r="I682" s="98" t="s">
        <v>1146</v>
      </c>
      <c r="J682" s="77">
        <v>60</v>
      </c>
      <c r="K682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BOŚ.6746.60.2017.WŚ</v>
      </c>
      <c r="L682" s="93">
        <v>42923</v>
      </c>
      <c r="M682" s="77" t="s">
        <v>19</v>
      </c>
      <c r="N682" s="88">
        <f ca="1">IF(zgłoszenia[[#This Row],[ID]]&gt;0,IF(zgłoszenia[[#This Row],[Data zakończenia sprawy]]=0,TODAY()-D682,zgłoszenia[[#This Row],[Data zakończenia sprawy]]-zgłoszenia[[#This Row],[Data wpływu wniosku]]),"")</f>
        <v>15</v>
      </c>
      <c r="O682" s="69">
        <f>IF($F682=dane!$B$8,6743+3,(IF($F682=dane!$B$9,6743+4,(IF($F682=dane!$B$10,6743+5,6743)))))</f>
        <v>6746</v>
      </c>
    </row>
    <row r="683" spans="1:31" ht="45" x14ac:dyDescent="0.25">
      <c r="A683" s="62">
        <f>IF(zgłoszenia[[#This Row],[ID]]&gt;0,A682+1,"--")</f>
        <v>680</v>
      </c>
      <c r="B683" s="14" t="s">
        <v>60</v>
      </c>
      <c r="C683" s="70">
        <v>13496</v>
      </c>
      <c r="D683" s="12">
        <v>42912</v>
      </c>
      <c r="E683" s="31" t="s">
        <v>912</v>
      </c>
      <c r="F683" s="13" t="s">
        <v>25</v>
      </c>
      <c r="G683" s="13" t="s">
        <v>33</v>
      </c>
      <c r="H683" s="13" t="s">
        <v>145</v>
      </c>
      <c r="I683" s="36" t="s">
        <v>1147</v>
      </c>
      <c r="J683" s="13">
        <v>602</v>
      </c>
      <c r="K6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BOŚ.6743.602.2017.EJ</v>
      </c>
      <c r="L683" s="12">
        <v>42930</v>
      </c>
      <c r="M683" s="13" t="s">
        <v>19</v>
      </c>
      <c r="N683" s="11">
        <f ca="1">IF(zgłoszenia[[#This Row],[ID]]&gt;0,IF(zgłoszenia[[#This Row],[Data zakończenia sprawy]]=0,TODAY()-D683,zgłoszenia[[#This Row],[Data zakończenia sprawy]]-zgłoszenia[[#This Row],[Data wpływu wniosku]]),"")</f>
        <v>18</v>
      </c>
      <c r="O683" s="65">
        <f>IF($F683=dane!$B$8,6743+3,(IF($F683=dane!$B$9,6743+4,(IF($F683=dane!$B$10,6743+5,6743)))))</f>
        <v>6743</v>
      </c>
    </row>
    <row r="684" spans="1:31" ht="30" x14ac:dyDescent="0.25">
      <c r="A684" s="62">
        <f>IF(zgłoszenia[[#This Row],[ID]]&gt;0,A683+1,"--")</f>
        <v>681</v>
      </c>
      <c r="B684" s="14" t="s">
        <v>12</v>
      </c>
      <c r="C684" s="70">
        <v>13494</v>
      </c>
      <c r="D684" s="12">
        <v>42912</v>
      </c>
      <c r="E684" s="31" t="s">
        <v>1148</v>
      </c>
      <c r="F684" s="13" t="s">
        <v>58</v>
      </c>
      <c r="G684" s="13" t="s">
        <v>33</v>
      </c>
      <c r="H684" s="13" t="s">
        <v>145</v>
      </c>
      <c r="I684" s="98" t="s">
        <v>1149</v>
      </c>
      <c r="J684" s="77">
        <v>64</v>
      </c>
      <c r="K684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BOŚ.6746.64.2017.WŚ</v>
      </c>
      <c r="L684" s="93">
        <v>42956</v>
      </c>
      <c r="M684" s="77" t="s">
        <v>22</v>
      </c>
      <c r="N684" s="88">
        <f ca="1">IF(zgłoszenia[[#This Row],[ID]]&gt;0,IF(zgłoszenia[[#This Row],[Data zakończenia sprawy]]=0,TODAY()-D684,zgłoszenia[[#This Row],[Data zakończenia sprawy]]-zgłoszenia[[#This Row],[Data wpływu wniosku]]),"")</f>
        <v>44</v>
      </c>
      <c r="O684" s="69">
        <f>IF($F684=dane!$B$8,6743+3,(IF($F684=dane!$B$9,6743+4,(IF($F684=dane!$B$10,6743+5,6743)))))</f>
        <v>6746</v>
      </c>
      <c r="P684" s="74"/>
      <c r="Q684" s="74"/>
      <c r="R684" s="74"/>
      <c r="S684" s="74"/>
      <c r="T684" s="74"/>
      <c r="U684" s="74"/>
      <c r="V684" s="74"/>
      <c r="W684" s="74"/>
      <c r="X684" s="74"/>
      <c r="Y684" s="74"/>
      <c r="Z684" s="74"/>
      <c r="AA684" s="74"/>
      <c r="AB684" s="74"/>
      <c r="AC684" s="74"/>
      <c r="AD684" s="74"/>
      <c r="AE684" s="74"/>
    </row>
    <row r="685" spans="1:31" ht="45" x14ac:dyDescent="0.25">
      <c r="A685" s="62">
        <f>IF(zgłoszenia[[#This Row],[ID]]&gt;0,A684+1,"--")</f>
        <v>682</v>
      </c>
      <c r="B685" s="14" t="s">
        <v>37</v>
      </c>
      <c r="C685" s="70">
        <v>13659</v>
      </c>
      <c r="D685" s="12">
        <v>42913</v>
      </c>
      <c r="E685" s="31" t="s">
        <v>348</v>
      </c>
      <c r="F685" s="13" t="s">
        <v>17</v>
      </c>
      <c r="G685" s="13" t="s">
        <v>29</v>
      </c>
      <c r="H685" s="13" t="s">
        <v>29</v>
      </c>
      <c r="I685" s="36" t="s">
        <v>1150</v>
      </c>
      <c r="J685" s="13">
        <v>613</v>
      </c>
      <c r="K6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BOŚ.6743.613.2017.AŁ</v>
      </c>
      <c r="L685" s="12">
        <v>42930</v>
      </c>
      <c r="M685" s="13" t="s">
        <v>19</v>
      </c>
      <c r="N685" s="11">
        <f ca="1">IF(zgłoszenia[[#This Row],[ID]]&gt;0,IF(zgłoszenia[[#This Row],[Data zakończenia sprawy]]=0,TODAY()-D685,zgłoszenia[[#This Row],[Data zakończenia sprawy]]-zgłoszenia[[#This Row],[Data wpływu wniosku]]),"")</f>
        <v>17</v>
      </c>
      <c r="O685" s="65">
        <f>IF($F685=dane!$B$8,6743+3,(IF($F685=dane!$B$9,6743+4,(IF($F685=dane!$B$10,6743+5,6743)))))</f>
        <v>6743</v>
      </c>
    </row>
    <row r="686" spans="1:31" ht="45" x14ac:dyDescent="0.25">
      <c r="A686" s="62">
        <f>IF(zgłoszenia[[#This Row],[ID]]&gt;0,A685+1,"--")</f>
        <v>683</v>
      </c>
      <c r="B686" s="14" t="s">
        <v>37</v>
      </c>
      <c r="C686" s="70">
        <v>13664</v>
      </c>
      <c r="D686" s="12">
        <v>42913</v>
      </c>
      <c r="E686" s="31" t="s">
        <v>280</v>
      </c>
      <c r="F686" s="13" t="s">
        <v>20</v>
      </c>
      <c r="G686" s="13" t="s">
        <v>29</v>
      </c>
      <c r="H686" s="13" t="s">
        <v>309</v>
      </c>
      <c r="I686" s="36" t="s">
        <v>1151</v>
      </c>
      <c r="J686" s="13">
        <v>614</v>
      </c>
      <c r="K6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BOŚ.6743.614.2017.AŁ</v>
      </c>
      <c r="L686" s="12">
        <v>42934</v>
      </c>
      <c r="M686" s="13" t="s">
        <v>19</v>
      </c>
      <c r="N686" s="11">
        <f ca="1">IF(zgłoszenia[[#This Row],[ID]]&gt;0,IF(zgłoszenia[[#This Row],[Data zakończenia sprawy]]=0,TODAY()-D686,zgłoszenia[[#This Row],[Data zakończenia sprawy]]-zgłoszenia[[#This Row],[Data wpływu wniosku]]),"")</f>
        <v>21</v>
      </c>
      <c r="O686" s="65">
        <f>IF($F686=dane!$B$8,6743+3,(IF($F686=dane!$B$9,6743+4,(IF($F686=dane!$B$10,6743+5,6743)))))</f>
        <v>6743</v>
      </c>
    </row>
    <row r="687" spans="1:31" ht="45" x14ac:dyDescent="0.25">
      <c r="A687" s="62">
        <f>IF(zgłoszenia[[#This Row],[ID]]&gt;0,A686+1,"--")</f>
        <v>684</v>
      </c>
      <c r="B687" s="14" t="s">
        <v>38</v>
      </c>
      <c r="C687" s="70">
        <v>13652</v>
      </c>
      <c r="D687" s="12">
        <v>42912</v>
      </c>
      <c r="E687" s="31" t="s">
        <v>114</v>
      </c>
      <c r="F687" s="13" t="s">
        <v>23</v>
      </c>
      <c r="G687" s="13" t="s">
        <v>18</v>
      </c>
      <c r="H687" s="13" t="s">
        <v>1152</v>
      </c>
      <c r="I687" s="36" t="s">
        <v>1153</v>
      </c>
      <c r="J687" s="13">
        <v>595</v>
      </c>
      <c r="K6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BOŚ.6743.595.2017.IN</v>
      </c>
      <c r="L687" s="12">
        <v>42928</v>
      </c>
      <c r="M687" s="13" t="s">
        <v>19</v>
      </c>
      <c r="N687" s="11">
        <f ca="1">IF(zgłoszenia[[#This Row],[ID]]&gt;0,IF(zgłoszenia[[#This Row],[Data zakończenia sprawy]]=0,TODAY()-D687,zgłoszenia[[#This Row],[Data zakończenia sprawy]]-zgłoszenia[[#This Row],[Data wpływu wniosku]]),"")</f>
        <v>16</v>
      </c>
      <c r="O687" s="65">
        <f>IF($F687=dane!$B$8,6743+3,(IF($F687=dane!$B$9,6743+4,(IF($F687=dane!$B$10,6743+5,6743)))))</f>
        <v>6743</v>
      </c>
    </row>
    <row r="688" spans="1:31" ht="30" x14ac:dyDescent="0.25">
      <c r="A688" s="62">
        <f>IF(zgłoszenia[[#This Row],[ID]]&gt;0,A687+1,"--")</f>
        <v>685</v>
      </c>
      <c r="B688" s="14" t="s">
        <v>39</v>
      </c>
      <c r="C688" s="70">
        <v>13662</v>
      </c>
      <c r="D688" s="12">
        <v>42913</v>
      </c>
      <c r="E688" s="31" t="s">
        <v>1154</v>
      </c>
      <c r="F688" s="13" t="s">
        <v>17</v>
      </c>
      <c r="G688" s="13" t="s">
        <v>32</v>
      </c>
      <c r="H688" s="13" t="s">
        <v>321</v>
      </c>
      <c r="I688" s="36" t="s">
        <v>1155</v>
      </c>
      <c r="J688" s="13">
        <v>604</v>
      </c>
      <c r="K6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BOŚ.6743.604.2017.MS</v>
      </c>
      <c r="L688" s="12">
        <v>42930</v>
      </c>
      <c r="M688" s="13" t="s">
        <v>22</v>
      </c>
      <c r="N688" s="11">
        <f ca="1">IF(zgłoszenia[[#This Row],[ID]]&gt;0,IF(zgłoszenia[[#This Row],[Data zakończenia sprawy]]=0,TODAY()-D688,zgłoszenia[[#This Row],[Data zakończenia sprawy]]-zgłoszenia[[#This Row],[Data wpływu wniosku]]),"")</f>
        <v>17</v>
      </c>
      <c r="O688" s="65">
        <f>IF($F688=dane!$B$8,6743+3,(IF($F688=dane!$B$9,6743+4,(IF($F688=dane!$B$10,6743+5,6743)))))</f>
        <v>6743</v>
      </c>
    </row>
    <row r="689" spans="1:18" ht="45" x14ac:dyDescent="0.25">
      <c r="A689" s="62">
        <f>IF(zgłoszenia[[#This Row],[ID]]&gt;0,A688+1,"--")</f>
        <v>686</v>
      </c>
      <c r="B689" s="14" t="s">
        <v>39</v>
      </c>
      <c r="C689" s="70">
        <v>13650</v>
      </c>
      <c r="D689" s="12">
        <v>42912</v>
      </c>
      <c r="E689" s="31" t="s">
        <v>1156</v>
      </c>
      <c r="F689" s="13" t="s">
        <v>17</v>
      </c>
      <c r="G689" s="13" t="s">
        <v>32</v>
      </c>
      <c r="H689" s="13" t="s">
        <v>214</v>
      </c>
      <c r="I689" s="36" t="s">
        <v>1157</v>
      </c>
      <c r="J689" s="13">
        <v>603</v>
      </c>
      <c r="K6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BOŚ.6743.603.2017.MS</v>
      </c>
      <c r="L689" s="12">
        <v>42933</v>
      </c>
      <c r="M689" s="13" t="s">
        <v>19</v>
      </c>
      <c r="N689" s="11">
        <f ca="1">IF(zgłoszenia[[#This Row],[ID]]&gt;0,IF(zgłoszenia[[#This Row],[Data zakończenia sprawy]]=0,TODAY()-D689,zgłoszenia[[#This Row],[Data zakończenia sprawy]]-zgłoszenia[[#This Row],[Data wpływu wniosku]]),"")</f>
        <v>21</v>
      </c>
      <c r="O689" s="65">
        <f>IF($F689=dane!$B$8,6743+3,(IF($F689=dane!$B$9,6743+4,(IF($F689=dane!$B$10,6743+5,6743)))))</f>
        <v>6743</v>
      </c>
    </row>
    <row r="690" spans="1:18" ht="45" x14ac:dyDescent="0.25">
      <c r="A690" s="62">
        <f>IF(zgłoszenia[[#This Row],[ID]]&gt;0,A689+1,"--")</f>
        <v>687</v>
      </c>
      <c r="B690" s="14" t="s">
        <v>11</v>
      </c>
      <c r="C690" s="70">
        <v>13480</v>
      </c>
      <c r="D690" s="12">
        <v>42909</v>
      </c>
      <c r="E690" s="31" t="s">
        <v>604</v>
      </c>
      <c r="F690" s="13" t="s">
        <v>17</v>
      </c>
      <c r="G690" s="13" t="s">
        <v>30</v>
      </c>
      <c r="H690" s="13" t="s">
        <v>934</v>
      </c>
      <c r="I690" s="36" t="s">
        <v>1158</v>
      </c>
      <c r="J690" s="13">
        <v>598</v>
      </c>
      <c r="K6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BOŚ.6743.598.2017.AA</v>
      </c>
      <c r="L690" s="12">
        <v>42920</v>
      </c>
      <c r="M690" s="13" t="s">
        <v>19</v>
      </c>
      <c r="N690" s="11">
        <f ca="1">IF(zgłoszenia[[#This Row],[ID]]&gt;0,IF(zgłoszenia[[#This Row],[Data zakończenia sprawy]]=0,TODAY()-D690,zgłoszenia[[#This Row],[Data zakończenia sprawy]]-zgłoszenia[[#This Row],[Data wpływu wniosku]]),"")</f>
        <v>11</v>
      </c>
      <c r="O690" s="65">
        <f>IF($F690=dane!$B$8,6743+3,(IF($F690=dane!$B$9,6743+4,(IF($F690=dane!$B$10,6743+5,6743)))))</f>
        <v>6743</v>
      </c>
    </row>
    <row r="691" spans="1:18" ht="45" x14ac:dyDescent="0.25">
      <c r="A691" s="62">
        <f>IF(zgłoszenia[[#This Row],[ID]]&gt;0,A690+1,"--")</f>
        <v>688</v>
      </c>
      <c r="B691" s="14" t="s">
        <v>11</v>
      </c>
      <c r="C691" s="70">
        <v>13419</v>
      </c>
      <c r="D691" s="12">
        <v>42909</v>
      </c>
      <c r="E691" s="31" t="s">
        <v>1159</v>
      </c>
      <c r="F691" s="13" t="s">
        <v>17</v>
      </c>
      <c r="G691" s="13" t="s">
        <v>24</v>
      </c>
      <c r="H691" s="13" t="s">
        <v>140</v>
      </c>
      <c r="I691" s="36" t="s">
        <v>141</v>
      </c>
      <c r="J691" s="13">
        <v>599</v>
      </c>
      <c r="K6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BOŚ.6743.599.2017.AA</v>
      </c>
      <c r="L691" s="12">
        <v>42921</v>
      </c>
      <c r="M691" s="13" t="s">
        <v>19</v>
      </c>
      <c r="N691" s="11">
        <f ca="1">IF(zgłoszenia[[#This Row],[ID]]&gt;0,IF(zgłoszenia[[#This Row],[Data zakończenia sprawy]]=0,TODAY()-D691,zgłoszenia[[#This Row],[Data zakończenia sprawy]]-zgłoszenia[[#This Row],[Data wpływu wniosku]]),"")</f>
        <v>12</v>
      </c>
      <c r="O691" s="65">
        <f>IF($F691=dane!$B$8,6743+3,(IF($F691=dane!$B$9,6743+4,(IF($F691=dane!$B$10,6743+5,6743)))))</f>
        <v>6743</v>
      </c>
    </row>
    <row r="692" spans="1:18" ht="45" x14ac:dyDescent="0.25">
      <c r="A692" s="62">
        <f>IF(zgłoszenia[[#This Row],[ID]]&gt;0,A691+1,"--")</f>
        <v>689</v>
      </c>
      <c r="B692" s="14" t="s">
        <v>61</v>
      </c>
      <c r="C692" s="70">
        <v>13420</v>
      </c>
      <c r="D692" s="12">
        <v>42909</v>
      </c>
      <c r="E692" s="31" t="s">
        <v>1161</v>
      </c>
      <c r="F692" s="13" t="s">
        <v>17</v>
      </c>
      <c r="G692" s="13" t="s">
        <v>29</v>
      </c>
      <c r="H692" s="13" t="s">
        <v>309</v>
      </c>
      <c r="I692" s="36" t="s">
        <v>1160</v>
      </c>
      <c r="J692" s="13">
        <v>596</v>
      </c>
      <c r="K6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BOŚ.6743.596.2017.WK</v>
      </c>
      <c r="L692" s="12">
        <v>42930</v>
      </c>
      <c r="M692" s="13" t="s">
        <v>19</v>
      </c>
      <c r="N692" s="11">
        <f ca="1">IF(zgłoszenia[[#This Row],[ID]]&gt;0,IF(zgłoszenia[[#This Row],[Data zakończenia sprawy]]=0,TODAY()-D692,zgłoszenia[[#This Row],[Data zakończenia sprawy]]-zgłoszenia[[#This Row],[Data wpływu wniosku]]),"")</f>
        <v>21</v>
      </c>
      <c r="O692" s="65">
        <f>IF($F692=dane!$B$8,6743+3,(IF($F692=dane!$B$9,6743+4,(IF($F692=dane!$B$10,6743+5,6743)))))</f>
        <v>6743</v>
      </c>
    </row>
    <row r="693" spans="1:18" ht="30" x14ac:dyDescent="0.25">
      <c r="A693" s="62">
        <f>IF(zgłoszenia[[#This Row],[ID]]&gt;0,A692+1,"--")</f>
        <v>690</v>
      </c>
      <c r="B693" s="14" t="s">
        <v>61</v>
      </c>
      <c r="C693" s="70">
        <v>13772</v>
      </c>
      <c r="D693" s="12">
        <v>42914</v>
      </c>
      <c r="E693" s="31" t="s">
        <v>1162</v>
      </c>
      <c r="F693" s="13" t="s">
        <v>25</v>
      </c>
      <c r="G693" s="13" t="s">
        <v>26</v>
      </c>
      <c r="H693" s="13" t="s">
        <v>665</v>
      </c>
      <c r="I693" s="36" t="s">
        <v>1163</v>
      </c>
      <c r="J693" s="13">
        <v>597</v>
      </c>
      <c r="K6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BOŚ.6743.597.2017.WK</v>
      </c>
      <c r="L693" s="12">
        <v>42927</v>
      </c>
      <c r="M693" s="13" t="s">
        <v>62</v>
      </c>
      <c r="N693" s="11">
        <f ca="1">IF(zgłoszenia[[#This Row],[ID]]&gt;0,IF(zgłoszenia[[#This Row],[Data zakończenia sprawy]]=0,TODAY()-D693,zgłoszenia[[#This Row],[Data zakończenia sprawy]]-zgłoszenia[[#This Row],[Data wpływu wniosku]]),"")</f>
        <v>13</v>
      </c>
      <c r="O693" s="65">
        <f>IF($F693=dane!$B$8,6743+3,(IF($F693=dane!$B$9,6743+4,(IF($F693=dane!$B$10,6743+5,6743)))))</f>
        <v>6743</v>
      </c>
    </row>
    <row r="694" spans="1:18" ht="90" x14ac:dyDescent="0.25">
      <c r="A694" s="62">
        <f>IF(zgłoszenia[[#This Row],[ID]]&gt;0,A693+1,"--")</f>
        <v>691</v>
      </c>
      <c r="B694" s="14" t="s">
        <v>59</v>
      </c>
      <c r="C694" s="70">
        <v>13783</v>
      </c>
      <c r="D694" s="12">
        <v>42914</v>
      </c>
      <c r="E694" s="31" t="s">
        <v>183</v>
      </c>
      <c r="F694" s="13" t="s">
        <v>57</v>
      </c>
      <c r="G694" s="13" t="s">
        <v>26</v>
      </c>
      <c r="H694" s="13" t="s">
        <v>454</v>
      </c>
      <c r="I694" s="98" t="s">
        <v>1164</v>
      </c>
      <c r="J694" s="77">
        <v>40</v>
      </c>
      <c r="K694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BOŚ.6748.40.2017.SR</v>
      </c>
      <c r="L694" s="93">
        <v>42930</v>
      </c>
      <c r="M694" s="77" t="s">
        <v>19</v>
      </c>
      <c r="N694" s="88">
        <f ca="1">IF(zgłoszenia[[#This Row],[ID]]&gt;0,IF(zgłoszenia[[#This Row],[Data zakończenia sprawy]]=0,TODAY()-D694,zgłoszenia[[#This Row],[Data zakończenia sprawy]]-zgłoszenia[[#This Row],[Data wpływu wniosku]]),"")</f>
        <v>16</v>
      </c>
      <c r="O694" s="69">
        <f>IF($F694=dane!$B$8,6743+3,(IF($F694=dane!$B$9,6743+4,(IF($F694=dane!$B$10,6743+5,6743)))))</f>
        <v>6748</v>
      </c>
      <c r="P694" s="74"/>
      <c r="Q694" s="74"/>
      <c r="R694" s="74"/>
    </row>
    <row r="695" spans="1:18" ht="30" x14ac:dyDescent="0.25">
      <c r="A695" s="62">
        <f>IF(zgłoszenia[[#This Row],[ID]]&gt;0,A694+1,"--")</f>
        <v>692</v>
      </c>
      <c r="B695" s="14" t="s">
        <v>40</v>
      </c>
      <c r="C695" s="70">
        <v>13808</v>
      </c>
      <c r="D695" s="12">
        <v>42914</v>
      </c>
      <c r="E695" s="31" t="s">
        <v>139</v>
      </c>
      <c r="F695" s="13" t="s">
        <v>17</v>
      </c>
      <c r="G695" s="13" t="s">
        <v>21</v>
      </c>
      <c r="H695" s="13" t="s">
        <v>21</v>
      </c>
      <c r="I695" s="36" t="s">
        <v>1165</v>
      </c>
      <c r="J695" s="13">
        <v>627</v>
      </c>
      <c r="K6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BOŚ.6743.627.2017.ŁD</v>
      </c>
      <c r="L695" s="12">
        <v>42928</v>
      </c>
      <c r="M695" s="13" t="s">
        <v>31</v>
      </c>
      <c r="N695" s="11">
        <f ca="1">IF(zgłoszenia[[#This Row],[ID]]&gt;0,IF(zgłoszenia[[#This Row],[Data zakończenia sprawy]]=0,TODAY()-D695,zgłoszenia[[#This Row],[Data zakończenia sprawy]]-zgłoszenia[[#This Row],[Data wpływu wniosku]]),"")</f>
        <v>14</v>
      </c>
      <c r="O695" s="65">
        <f>IF($F695=dane!$B$8,6743+3,(IF($F695=dane!$B$9,6743+4,(IF($F695=dane!$B$10,6743+5,6743)))))</f>
        <v>6743</v>
      </c>
    </row>
    <row r="696" spans="1:18" ht="45" x14ac:dyDescent="0.25">
      <c r="A696" s="62">
        <f>IF(zgłoszenia[[#This Row],[ID]]&gt;0,A695+1,"--")</f>
        <v>693</v>
      </c>
      <c r="B696" s="14" t="s">
        <v>39</v>
      </c>
      <c r="C696" s="70">
        <v>13676</v>
      </c>
      <c r="D696" s="12">
        <v>42913</v>
      </c>
      <c r="E696" s="31" t="s">
        <v>1139</v>
      </c>
      <c r="F696" s="13" t="s">
        <v>58</v>
      </c>
      <c r="G696" s="13" t="s">
        <v>32</v>
      </c>
      <c r="H696" s="77" t="s">
        <v>32</v>
      </c>
      <c r="I696" s="98" t="s">
        <v>1166</v>
      </c>
      <c r="J696" s="77">
        <v>605</v>
      </c>
      <c r="K696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BOŚ.6746.605.2017.MS</v>
      </c>
      <c r="L696" s="93">
        <v>42930</v>
      </c>
      <c r="M696" s="77" t="s">
        <v>19</v>
      </c>
      <c r="N696" s="88">
        <f ca="1">IF(zgłoszenia[[#This Row],[ID]]&gt;0,IF(zgłoszenia[[#This Row],[Data zakończenia sprawy]]=0,TODAY()-D696,zgłoszenia[[#This Row],[Data zakończenia sprawy]]-zgłoszenia[[#This Row],[Data wpływu wniosku]]),"")</f>
        <v>17</v>
      </c>
      <c r="O696" s="69">
        <f>IF($F696=dane!$B$8,6743+3,(IF($F696=dane!$B$9,6743+4,(IF($F696=dane!$B$10,6743+5,6743)))))</f>
        <v>6746</v>
      </c>
      <c r="P696" s="74"/>
      <c r="Q696" s="74"/>
      <c r="R696" s="74"/>
    </row>
    <row r="697" spans="1:18" ht="30" x14ac:dyDescent="0.25">
      <c r="A697" s="62">
        <f>IF(zgłoszenia[[#This Row],[ID]]&gt;0,A696+1,"--")</f>
        <v>694</v>
      </c>
      <c r="B697" s="14" t="s">
        <v>38</v>
      </c>
      <c r="C697" s="70">
        <v>13897</v>
      </c>
      <c r="D697" s="12">
        <v>42915</v>
      </c>
      <c r="E697" s="31" t="s">
        <v>149</v>
      </c>
      <c r="F697" s="13" t="s">
        <v>58</v>
      </c>
      <c r="G697" s="13" t="s">
        <v>29</v>
      </c>
      <c r="H697" s="13" t="s">
        <v>118</v>
      </c>
      <c r="I697" s="98" t="s">
        <v>1167</v>
      </c>
      <c r="J697" s="77">
        <v>63</v>
      </c>
      <c r="K697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BOŚ.6746.63.2017.IN</v>
      </c>
      <c r="L697" s="93">
        <v>42933</v>
      </c>
      <c r="M697" s="99" t="s">
        <v>1207</v>
      </c>
      <c r="N697" s="88">
        <f ca="1">IF(zgłoszenia[[#This Row],[ID]]&gt;0,IF(zgłoszenia[[#This Row],[Data zakończenia sprawy]]=0,TODAY()-D697,zgłoszenia[[#This Row],[Data zakończenia sprawy]]-zgłoszenia[[#This Row],[Data wpływu wniosku]]),"")</f>
        <v>18</v>
      </c>
      <c r="O697" s="69">
        <f>IF($F697=dane!$B$8,6743+3,(IF($F697=dane!$B$9,6743+4,(IF($F697=dane!$B$10,6743+5,6743)))))</f>
        <v>6746</v>
      </c>
      <c r="P697" s="74"/>
      <c r="Q697" s="74"/>
      <c r="R697" s="74"/>
    </row>
    <row r="698" spans="1:18" s="3" customFormat="1" ht="30" x14ac:dyDescent="0.25">
      <c r="A698" s="62">
        <f>IF(zgłoszenia[[#This Row],[ID]]&gt;0,A697+1,"--")</f>
        <v>695</v>
      </c>
      <c r="B698" s="14" t="s">
        <v>39</v>
      </c>
      <c r="C698" s="70">
        <v>13850</v>
      </c>
      <c r="D698" s="12">
        <v>42915</v>
      </c>
      <c r="E698" s="31" t="s">
        <v>114</v>
      </c>
      <c r="F698" s="13" t="s">
        <v>23</v>
      </c>
      <c r="G698" s="13" t="s">
        <v>32</v>
      </c>
      <c r="H698" s="13" t="s">
        <v>205</v>
      </c>
      <c r="I698" s="36" t="s">
        <v>1168</v>
      </c>
      <c r="J698" s="13">
        <v>606</v>
      </c>
      <c r="K69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BOŚ.6743.606.2017.MS</v>
      </c>
      <c r="L698" s="12">
        <v>42936</v>
      </c>
      <c r="M698" s="13" t="s">
        <v>62</v>
      </c>
      <c r="N698" s="11">
        <f ca="1">IF(zgłoszenia[[#This Row],[ID]]&gt;0,IF(zgłoszenia[[#This Row],[Data zakończenia sprawy]]=0,TODAY()-D698,zgłoszenia[[#This Row],[Data zakończenia sprawy]]-zgłoszenia[[#This Row],[Data wpływu wniosku]]),"")</f>
        <v>21</v>
      </c>
      <c r="O698" s="65">
        <f>IF($F698=dane!$B$8,6743+3,(IF($F698=dane!$B$9,6743+4,(IF($F698=dane!$B$10,6743+5,6743)))))</f>
        <v>6743</v>
      </c>
    </row>
    <row r="699" spans="1:18" ht="30" x14ac:dyDescent="0.25">
      <c r="A699" s="62">
        <f>IF(zgłoszenia[[#This Row],[ID]]&gt;0,A698+1,"--")</f>
        <v>696</v>
      </c>
      <c r="B699" s="14" t="s">
        <v>59</v>
      </c>
      <c r="C699" s="70">
        <v>13938</v>
      </c>
      <c r="D699" s="12">
        <v>42915</v>
      </c>
      <c r="E699" s="31" t="s">
        <v>1169</v>
      </c>
      <c r="F699" s="13" t="s">
        <v>20</v>
      </c>
      <c r="G699" s="13" t="s">
        <v>29</v>
      </c>
      <c r="H699" s="13" t="s">
        <v>29</v>
      </c>
      <c r="I699" s="36" t="s">
        <v>273</v>
      </c>
      <c r="J699" s="13">
        <v>601</v>
      </c>
      <c r="K6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BOŚ.6743.601.2017.SR</v>
      </c>
      <c r="L699" s="12">
        <v>42923</v>
      </c>
      <c r="M699" s="13" t="s">
        <v>31</v>
      </c>
      <c r="N699" s="11">
        <f ca="1">IF(zgłoszenia[[#This Row],[ID]]&gt;0,IF(zgłoszenia[[#This Row],[Data zakończenia sprawy]]=0,TODAY()-D699,zgłoszenia[[#This Row],[Data zakończenia sprawy]]-zgłoszenia[[#This Row],[Data wpływu wniosku]]),"")</f>
        <v>8</v>
      </c>
      <c r="O699" s="65">
        <f>IF($F699=dane!$B$8,6743+3,(IF($F699=dane!$B$9,6743+4,(IF($F699=dane!$B$10,6743+5,6743)))))</f>
        <v>6743</v>
      </c>
    </row>
    <row r="700" spans="1:18" ht="30" x14ac:dyDescent="0.25">
      <c r="A700" s="62">
        <f>IF(zgłoszenia[[#This Row],[ID]]&gt;0,A699+1,"--")</f>
        <v>697</v>
      </c>
      <c r="B700" s="14" t="s">
        <v>61</v>
      </c>
      <c r="C700" s="70">
        <v>13733</v>
      </c>
      <c r="D700" s="12">
        <v>42914</v>
      </c>
      <c r="E700" s="31" t="s">
        <v>139</v>
      </c>
      <c r="F700" s="13" t="s">
        <v>17</v>
      </c>
      <c r="G700" s="13" t="s">
        <v>29</v>
      </c>
      <c r="H700" s="13" t="s">
        <v>99</v>
      </c>
      <c r="I700" s="36" t="s">
        <v>1170</v>
      </c>
      <c r="J700" s="13">
        <v>610</v>
      </c>
      <c r="K7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BOŚ.6743.610.2017.WK</v>
      </c>
      <c r="L700" s="12">
        <v>42954</v>
      </c>
      <c r="M700" s="13" t="s">
        <v>22</v>
      </c>
      <c r="N700" s="11">
        <f ca="1">IF(zgłoszenia[[#This Row],[ID]]&gt;0,IF(zgłoszenia[[#This Row],[Data zakończenia sprawy]]=0,TODAY()-D700,zgłoszenia[[#This Row],[Data zakończenia sprawy]]-zgłoszenia[[#This Row],[Data wpływu wniosku]]),"")</f>
        <v>40</v>
      </c>
      <c r="O700" s="65">
        <f>IF($F700=dane!$B$8,6743+3,(IF($F700=dane!$B$9,6743+4,(IF($F700=dane!$B$10,6743+5,6743)))))</f>
        <v>6743</v>
      </c>
    </row>
    <row r="701" spans="1:18" ht="45" x14ac:dyDescent="0.25">
      <c r="A701" s="62">
        <f>IF(zgłoszenia[[#This Row],[ID]]&gt;0,A700+1,"--")</f>
        <v>698</v>
      </c>
      <c r="B701" s="14" t="s">
        <v>37</v>
      </c>
      <c r="C701" s="70">
        <v>13940</v>
      </c>
      <c r="D701" s="12">
        <v>42915</v>
      </c>
      <c r="E701" s="31" t="s">
        <v>1171</v>
      </c>
      <c r="F701" s="13" t="s">
        <v>17</v>
      </c>
      <c r="G701" s="13" t="s">
        <v>26</v>
      </c>
      <c r="H701" s="13" t="s">
        <v>112</v>
      </c>
      <c r="I701" s="36" t="s">
        <v>654</v>
      </c>
      <c r="J701" s="13">
        <v>617</v>
      </c>
      <c r="K7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BOŚ.6743.617.2017.AŁ</v>
      </c>
      <c r="L701" s="12">
        <v>42933</v>
      </c>
      <c r="M701" s="13" t="s">
        <v>19</v>
      </c>
      <c r="N701" s="11">
        <f ca="1">IF(zgłoszenia[[#This Row],[ID]]&gt;0,IF(zgłoszenia[[#This Row],[Data zakończenia sprawy]]=0,TODAY()-D701,zgłoszenia[[#This Row],[Data zakończenia sprawy]]-zgłoszenia[[#This Row],[Data wpływu wniosku]]),"")</f>
        <v>18</v>
      </c>
      <c r="O701" s="65">
        <f>IF($F701=dane!$B$8,6743+3,(IF($F701=dane!$B$9,6743+4,(IF($F701=dane!$B$10,6743+5,6743)))))</f>
        <v>6743</v>
      </c>
    </row>
    <row r="702" spans="1:18" ht="30" x14ac:dyDescent="0.25">
      <c r="A702" s="62">
        <f>IF(zgłoszenia[[#This Row],[ID]]&gt;0,A701+1,"--")</f>
        <v>699</v>
      </c>
      <c r="B702" s="14" t="s">
        <v>37</v>
      </c>
      <c r="C702" s="70">
        <v>13674</v>
      </c>
      <c r="D702" s="12">
        <v>42913</v>
      </c>
      <c r="E702" s="31" t="s">
        <v>1172</v>
      </c>
      <c r="F702" s="13" t="s">
        <v>23</v>
      </c>
      <c r="G702" s="13" t="s">
        <v>29</v>
      </c>
      <c r="H702" s="13" t="s">
        <v>99</v>
      </c>
      <c r="I702" s="36" t="s">
        <v>1173</v>
      </c>
      <c r="J702" s="13">
        <v>616</v>
      </c>
      <c r="K7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BOŚ.6743.616.2017.AŁ</v>
      </c>
      <c r="L702" s="12">
        <v>42933</v>
      </c>
      <c r="M702" s="13" t="s">
        <v>62</v>
      </c>
      <c r="N702" s="11">
        <f ca="1">IF(zgłoszenia[[#This Row],[ID]]&gt;0,IF(zgłoszenia[[#This Row],[Data zakończenia sprawy]]=0,TODAY()-D702,zgłoszenia[[#This Row],[Data zakończenia sprawy]]-zgłoszenia[[#This Row],[Data wpływu wniosku]]),"")</f>
        <v>20</v>
      </c>
      <c r="O702" s="65">
        <f>IF($F702=dane!$B$8,6743+3,(IF($F702=dane!$B$9,6743+4,(IF($F702=dane!$B$10,6743+5,6743)))))</f>
        <v>6743</v>
      </c>
    </row>
    <row r="703" spans="1:18" ht="60" x14ac:dyDescent="0.25">
      <c r="A703" s="62">
        <f>IF(zgłoszenia[[#This Row],[ID]]&gt;0,A702+1,"--")</f>
        <v>700</v>
      </c>
      <c r="B703" s="14" t="s">
        <v>39</v>
      </c>
      <c r="C703" s="70">
        <v>13921</v>
      </c>
      <c r="D703" s="12">
        <v>42915</v>
      </c>
      <c r="E703" s="31" t="s">
        <v>1174</v>
      </c>
      <c r="F703" s="13" t="s">
        <v>23</v>
      </c>
      <c r="G703" s="13" t="s">
        <v>33</v>
      </c>
      <c r="H703" s="13" t="s">
        <v>145</v>
      </c>
      <c r="I703" s="36" t="s">
        <v>1175</v>
      </c>
      <c r="J703" s="13">
        <v>607</v>
      </c>
      <c r="K7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BOŚ.6743.607.2017.MS</v>
      </c>
      <c r="L703" s="12">
        <v>42936</v>
      </c>
      <c r="M703" s="13" t="s">
        <v>19</v>
      </c>
      <c r="N703" s="11">
        <f ca="1">IF(zgłoszenia[[#This Row],[ID]]&gt;0,IF(zgłoszenia[[#This Row],[Data zakończenia sprawy]]=0,TODAY()-D703,zgłoszenia[[#This Row],[Data zakończenia sprawy]]-zgłoszenia[[#This Row],[Data wpływu wniosku]]),"")</f>
        <v>21</v>
      </c>
      <c r="O703" s="65">
        <f>IF($F703=dane!$B$8,6743+3,(IF($F703=dane!$B$9,6743+4,(IF($F703=dane!$B$10,6743+5,6743)))))</f>
        <v>6743</v>
      </c>
    </row>
    <row r="704" spans="1:18" ht="45" x14ac:dyDescent="0.25">
      <c r="A704" s="62">
        <f>IF(zgłoszenia[[#This Row],[ID]]&gt;0,A703+1,"--")</f>
        <v>701</v>
      </c>
      <c r="B704" s="14" t="s">
        <v>37</v>
      </c>
      <c r="C704" s="70">
        <v>13797</v>
      </c>
      <c r="D704" s="12">
        <v>42914</v>
      </c>
      <c r="E704" s="31" t="s">
        <v>1176</v>
      </c>
      <c r="F704" s="13" t="s">
        <v>58</v>
      </c>
      <c r="G704" s="13" t="s">
        <v>29</v>
      </c>
      <c r="H704" s="13" t="s">
        <v>99</v>
      </c>
      <c r="I704" s="98" t="s">
        <v>1177</v>
      </c>
      <c r="J704" s="77">
        <v>61</v>
      </c>
      <c r="K704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BOŚ.6746.61.2017.AŁ</v>
      </c>
      <c r="L704" s="93">
        <v>42934</v>
      </c>
      <c r="M704" s="77" t="s">
        <v>19</v>
      </c>
      <c r="N704" s="88">
        <f ca="1">IF(zgłoszenia[[#This Row],[ID]]&gt;0,IF(zgłoszenia[[#This Row],[Data zakończenia sprawy]]=0,TODAY()-D704,zgłoszenia[[#This Row],[Data zakończenia sprawy]]-zgłoszenia[[#This Row],[Data wpływu wniosku]]),"")</f>
        <v>20</v>
      </c>
      <c r="O704" s="69">
        <f>IF($F704=dane!$B$8,6743+3,(IF($F704=dane!$B$9,6743+4,(IF($F704=dane!$B$10,6743+5,6743)))))</f>
        <v>6746</v>
      </c>
      <c r="P704" s="74"/>
      <c r="Q704" s="74"/>
      <c r="R704" s="74"/>
    </row>
    <row r="705" spans="1:15" ht="30" x14ac:dyDescent="0.25">
      <c r="A705" s="62">
        <f>IF(zgłoszenia[[#This Row],[ID]]&gt;0,A704+1,"--")</f>
        <v>702</v>
      </c>
      <c r="B705" s="14" t="s">
        <v>59</v>
      </c>
      <c r="C705" s="70">
        <v>13182</v>
      </c>
      <c r="D705" s="12">
        <v>42907</v>
      </c>
      <c r="E705" s="31" t="s">
        <v>1176</v>
      </c>
      <c r="F705" s="13" t="s">
        <v>58</v>
      </c>
      <c r="G705" s="13" t="s">
        <v>29</v>
      </c>
      <c r="H705" s="13" t="s">
        <v>99</v>
      </c>
      <c r="I705" s="36" t="s">
        <v>1178</v>
      </c>
      <c r="J705" s="13">
        <v>62</v>
      </c>
      <c r="K7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BOŚ.6746.62.2017.SR</v>
      </c>
      <c r="L705" s="12">
        <v>42921</v>
      </c>
      <c r="M705" s="13" t="s">
        <v>31</v>
      </c>
      <c r="N705" s="11">
        <f ca="1">IF(zgłoszenia[[#This Row],[ID]]&gt;0,IF(zgłoszenia[[#This Row],[Data zakończenia sprawy]]=0,TODAY()-D705,zgłoszenia[[#This Row],[Data zakończenia sprawy]]-zgłoszenia[[#This Row],[Data wpływu wniosku]]),"")</f>
        <v>14</v>
      </c>
      <c r="O705" s="65">
        <f>IF($F705=dane!$B$8,6743+3,(IF($F705=dane!$B$9,6743+4,(IF($F705=dane!$B$10,6743+5,6743)))))</f>
        <v>6746</v>
      </c>
    </row>
    <row r="706" spans="1:15" ht="45" x14ac:dyDescent="0.25">
      <c r="A706" s="62">
        <f>IF(zgłoszenia[[#This Row],[ID]]&gt;0,A705+1,"--")</f>
        <v>703</v>
      </c>
      <c r="B706" s="14" t="s">
        <v>39</v>
      </c>
      <c r="C706" s="70">
        <v>13990</v>
      </c>
      <c r="D706" s="12">
        <v>42916</v>
      </c>
      <c r="E706" s="31" t="s">
        <v>1179</v>
      </c>
      <c r="F706" s="13" t="s">
        <v>17</v>
      </c>
      <c r="G706" s="13" t="s">
        <v>32</v>
      </c>
      <c r="H706" s="13" t="s">
        <v>227</v>
      </c>
      <c r="I706" s="36" t="s">
        <v>1180</v>
      </c>
      <c r="J706" s="13">
        <v>608</v>
      </c>
      <c r="K7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BOŚ.6743.608.2017.MS</v>
      </c>
      <c r="L706" s="12">
        <v>42928</v>
      </c>
      <c r="M706" s="13" t="s">
        <v>19</v>
      </c>
      <c r="N706" s="11">
        <f ca="1">IF(zgłoszenia[[#This Row],[ID]]&gt;0,IF(zgłoszenia[[#This Row],[Data zakończenia sprawy]]=0,TODAY()-D706,zgłoszenia[[#This Row],[Data zakończenia sprawy]]-zgłoszenia[[#This Row],[Data wpływu wniosku]]),"")</f>
        <v>12</v>
      </c>
      <c r="O706" s="65">
        <f>IF($F706=dane!$B$8,6743+3,(IF($F706=dane!$B$9,6743+4,(IF($F706=dane!$B$10,6743+5,6743)))))</f>
        <v>6743</v>
      </c>
    </row>
    <row r="707" spans="1:15" ht="45" x14ac:dyDescent="0.25">
      <c r="A707" s="62">
        <f>IF(zgłoszenia[[#This Row],[ID]]&gt;0,A706+1,"--")</f>
        <v>704</v>
      </c>
      <c r="B707" s="14" t="s">
        <v>39</v>
      </c>
      <c r="C707" s="70">
        <v>14139</v>
      </c>
      <c r="D707" s="12">
        <v>42919</v>
      </c>
      <c r="E707" s="31" t="s">
        <v>1181</v>
      </c>
      <c r="F707" s="13" t="s">
        <v>23</v>
      </c>
      <c r="G707" s="13" t="s">
        <v>33</v>
      </c>
      <c r="H707" s="13" t="s">
        <v>1182</v>
      </c>
      <c r="I707" s="36" t="s">
        <v>1183</v>
      </c>
      <c r="J707" s="13">
        <v>621</v>
      </c>
      <c r="K7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BOŚ.6743.621.2017.MS</v>
      </c>
      <c r="L707" s="12">
        <v>42948</v>
      </c>
      <c r="M707" s="13" t="s">
        <v>31</v>
      </c>
      <c r="N707" s="11">
        <f ca="1">IF(zgłoszenia[[#This Row],[ID]]&gt;0,IF(zgłoszenia[[#This Row],[Data zakończenia sprawy]]=0,TODAY()-D707,zgłoszenia[[#This Row],[Data zakończenia sprawy]]-zgłoszenia[[#This Row],[Data wpływu wniosku]]),"")</f>
        <v>29</v>
      </c>
      <c r="O707" s="65">
        <f>IF($F707=dane!$B$8,6743+3,(IF($F707=dane!$B$9,6743+4,(IF($F707=dane!$B$10,6743+5,6743)))))</f>
        <v>6743</v>
      </c>
    </row>
    <row r="708" spans="1:15" ht="30" x14ac:dyDescent="0.25">
      <c r="A708" s="62">
        <f>IF(zgłoszenia[[#This Row],[ID]]&gt;0,A707+1,"--")</f>
        <v>705</v>
      </c>
      <c r="B708" s="14" t="s">
        <v>38</v>
      </c>
      <c r="C708" s="70">
        <v>14143</v>
      </c>
      <c r="D708" s="12">
        <v>42919</v>
      </c>
      <c r="E708" s="31" t="s">
        <v>1184</v>
      </c>
      <c r="F708" s="13" t="s">
        <v>17</v>
      </c>
      <c r="G708" s="13" t="s">
        <v>18</v>
      </c>
      <c r="H708" s="13" t="s">
        <v>440</v>
      </c>
      <c r="I708" s="36" t="s">
        <v>1185</v>
      </c>
      <c r="J708" s="13">
        <v>609</v>
      </c>
      <c r="K7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BOŚ.6743.609.2017.IN</v>
      </c>
      <c r="L708" s="12">
        <v>42983</v>
      </c>
      <c r="M708" s="13" t="s">
        <v>22</v>
      </c>
      <c r="N708" s="11">
        <f ca="1">IF(zgłoszenia[[#This Row],[ID]]&gt;0,IF(zgłoszenia[[#This Row],[Data zakończenia sprawy]]=0,TODAY()-D708,zgłoszenia[[#This Row],[Data zakończenia sprawy]]-zgłoszenia[[#This Row],[Data wpływu wniosku]]),"")</f>
        <v>64</v>
      </c>
      <c r="O708" s="65">
        <f>IF($F708=dane!$B$8,6743+3,(IF($F708=dane!$B$9,6743+4,(IF($F708=dane!$B$10,6743+5,6743)))))</f>
        <v>6743</v>
      </c>
    </row>
    <row r="709" spans="1:15" ht="45" x14ac:dyDescent="0.25">
      <c r="A709" s="62">
        <f>IF(zgłoszenia[[#This Row],[ID]]&gt;0,A708+1,"--")</f>
        <v>706</v>
      </c>
      <c r="B709" s="14" t="s">
        <v>37</v>
      </c>
      <c r="C709" s="70">
        <v>14168</v>
      </c>
      <c r="D709" s="12">
        <v>42919</v>
      </c>
      <c r="E709" s="31" t="s">
        <v>1186</v>
      </c>
      <c r="F709" s="13" t="s">
        <v>17</v>
      </c>
      <c r="G709" s="13" t="s">
        <v>29</v>
      </c>
      <c r="H709" s="13" t="s">
        <v>29</v>
      </c>
      <c r="I709" s="36" t="s">
        <v>1187</v>
      </c>
      <c r="J709" s="13">
        <v>618</v>
      </c>
      <c r="K7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BOŚ.6743.618.2017.AŁ</v>
      </c>
      <c r="L709" s="12">
        <v>42936</v>
      </c>
      <c r="M709" s="13" t="s">
        <v>19</v>
      </c>
      <c r="N709" s="11">
        <f ca="1">IF(zgłoszenia[[#This Row],[ID]]&gt;0,IF(zgłoszenia[[#This Row],[Data zakończenia sprawy]]=0,TODAY()-D709,zgłoszenia[[#This Row],[Data zakończenia sprawy]]-zgłoszenia[[#This Row],[Data wpływu wniosku]]),"")</f>
        <v>17</v>
      </c>
      <c r="O709" s="65">
        <f>IF($F709=dane!$B$8,6743+3,(IF($F709=dane!$B$9,6743+4,(IF($F709=dane!$B$10,6743+5,6743)))))</f>
        <v>6743</v>
      </c>
    </row>
    <row r="710" spans="1:15" ht="45" x14ac:dyDescent="0.25">
      <c r="A710" s="62">
        <f>IF(zgłoszenia[[#This Row],[ID]]&gt;0,A709+1,"--")</f>
        <v>707</v>
      </c>
      <c r="B710" s="14" t="s">
        <v>37</v>
      </c>
      <c r="C710" s="70">
        <v>14225</v>
      </c>
      <c r="D710" s="12">
        <v>42920</v>
      </c>
      <c r="E710" s="31" t="s">
        <v>139</v>
      </c>
      <c r="F710" s="13" t="s">
        <v>17</v>
      </c>
      <c r="G710" s="13" t="s">
        <v>29</v>
      </c>
      <c r="H710" s="13" t="s">
        <v>87</v>
      </c>
      <c r="I710" s="36" t="s">
        <v>1188</v>
      </c>
      <c r="J710" s="13">
        <v>619</v>
      </c>
      <c r="K7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BOŚ.6743.619.2017.AŁ</v>
      </c>
      <c r="L710" s="12">
        <v>42941</v>
      </c>
      <c r="M710" s="13" t="s">
        <v>19</v>
      </c>
      <c r="N710" s="11">
        <f ca="1">IF(zgłoszenia[[#This Row],[ID]]&gt;0,IF(zgłoszenia[[#This Row],[Data zakończenia sprawy]]=0,TODAY()-D710,zgłoszenia[[#This Row],[Data zakończenia sprawy]]-zgłoszenia[[#This Row],[Data wpływu wniosku]]),"")</f>
        <v>21</v>
      </c>
      <c r="O710" s="65">
        <f>IF($F710=dane!$B$8,6743+3,(IF($F710=dane!$B$9,6743+4,(IF($F710=dane!$B$10,6743+5,6743)))))</f>
        <v>6743</v>
      </c>
    </row>
    <row r="711" spans="1:15" ht="30" x14ac:dyDescent="0.25">
      <c r="A711" s="62">
        <f>IF(zgłoszenia[[#This Row],[ID]]&gt;0,A710+1,"--")</f>
        <v>708</v>
      </c>
      <c r="B711" s="14" t="s">
        <v>61</v>
      </c>
      <c r="C711" s="70">
        <v>14240</v>
      </c>
      <c r="D711" s="12">
        <v>42920</v>
      </c>
      <c r="E711" s="31" t="s">
        <v>139</v>
      </c>
      <c r="F711" s="13" t="s">
        <v>17</v>
      </c>
      <c r="G711" s="13" t="s">
        <v>29</v>
      </c>
      <c r="H711" s="13" t="s">
        <v>87</v>
      </c>
      <c r="I711" s="36" t="s">
        <v>1189</v>
      </c>
      <c r="J711" s="13">
        <v>615</v>
      </c>
      <c r="K7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BOŚ.6743.615.2017.WK</v>
      </c>
      <c r="L711" s="12">
        <v>42934</v>
      </c>
      <c r="M711" s="13" t="s">
        <v>62</v>
      </c>
      <c r="N711" s="11">
        <f ca="1">IF(zgłoszenia[[#This Row],[ID]]&gt;0,IF(zgłoszenia[[#This Row],[Data zakończenia sprawy]]=0,TODAY()-D711,zgłoszenia[[#This Row],[Data zakończenia sprawy]]-zgłoszenia[[#This Row],[Data wpływu wniosku]]),"")</f>
        <v>14</v>
      </c>
      <c r="O711" s="65">
        <f>IF($F711=dane!$B$8,6743+3,(IF($F711=dane!$B$9,6743+4,(IF($F711=dane!$B$10,6743+5,6743)))))</f>
        <v>6743</v>
      </c>
    </row>
    <row r="712" spans="1:15" ht="45" x14ac:dyDescent="0.25">
      <c r="A712" s="62">
        <f>IF(zgłoszenia[[#This Row],[ID]]&gt;0,A711+1,"--")</f>
        <v>709</v>
      </c>
      <c r="B712" s="14" t="s">
        <v>37</v>
      </c>
      <c r="C712" s="70">
        <v>14239</v>
      </c>
      <c r="D712" s="12">
        <v>42920</v>
      </c>
      <c r="E712" s="31" t="s">
        <v>1190</v>
      </c>
      <c r="F712" s="13" t="s">
        <v>17</v>
      </c>
      <c r="G712" s="13" t="s">
        <v>29</v>
      </c>
      <c r="H712" s="13" t="s">
        <v>99</v>
      </c>
      <c r="I712" s="36" t="s">
        <v>1191</v>
      </c>
      <c r="J712" s="13">
        <v>620</v>
      </c>
      <c r="K7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BOŚ.6743.620.2017.AŁ</v>
      </c>
      <c r="L712" s="12">
        <v>42941</v>
      </c>
      <c r="M712" s="13" t="s">
        <v>19</v>
      </c>
      <c r="N712" s="11">
        <f ca="1">IF(zgłoszenia[[#This Row],[ID]]&gt;0,IF(zgłoszenia[[#This Row],[Data zakończenia sprawy]]=0,TODAY()-D712,zgłoszenia[[#This Row],[Data zakończenia sprawy]]-zgłoszenia[[#This Row],[Data wpływu wniosku]]),"")</f>
        <v>21</v>
      </c>
      <c r="O712" s="65">
        <f>IF($F712=dane!$B$8,6743+3,(IF($F712=dane!$B$9,6743+4,(IF($F712=dane!$B$10,6743+5,6743)))))</f>
        <v>6743</v>
      </c>
    </row>
    <row r="713" spans="1:15" ht="45" x14ac:dyDescent="0.25">
      <c r="A713" s="62">
        <f>IF(zgłoszenia[[#This Row],[ID]]&gt;0,A712+1,"--")</f>
        <v>710</v>
      </c>
      <c r="B713" s="14" t="s">
        <v>11</v>
      </c>
      <c r="C713" s="70">
        <v>14325</v>
      </c>
      <c r="D713" s="12">
        <v>42921</v>
      </c>
      <c r="E713" s="31" t="s">
        <v>1192</v>
      </c>
      <c r="F713" s="13" t="s">
        <v>17</v>
      </c>
      <c r="G713" s="13" t="s">
        <v>30</v>
      </c>
      <c r="H713" s="13" t="s">
        <v>388</v>
      </c>
      <c r="I713" s="36" t="s">
        <v>1193</v>
      </c>
      <c r="J713" s="13">
        <v>628</v>
      </c>
      <c r="K7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BOŚ.6743.628.2017.AA</v>
      </c>
      <c r="L713" s="12">
        <v>42929</v>
      </c>
      <c r="M713" s="13" t="s">
        <v>19</v>
      </c>
      <c r="N713" s="11">
        <f ca="1">IF(zgłoszenia[[#This Row],[ID]]&gt;0,IF(zgłoszenia[[#This Row],[Data zakończenia sprawy]]=0,TODAY()-D713,zgłoszenia[[#This Row],[Data zakończenia sprawy]]-zgłoszenia[[#This Row],[Data wpływu wniosku]]),"")</f>
        <v>8</v>
      </c>
      <c r="O713" s="65">
        <f>IF($F713=dane!$B$8,6743+3,(IF($F713=dane!$B$9,6743+4,(IF($F713=dane!$B$10,6743+5,6743)))))</f>
        <v>6743</v>
      </c>
    </row>
    <row r="714" spans="1:15" ht="45" x14ac:dyDescent="0.25">
      <c r="A714" s="62">
        <f>IF(zgłoszenia[[#This Row],[ID]]&gt;0,A713+1,"--")</f>
        <v>711</v>
      </c>
      <c r="B714" s="14" t="s">
        <v>61</v>
      </c>
      <c r="C714" s="70">
        <v>14344</v>
      </c>
      <c r="D714" s="12">
        <v>42921</v>
      </c>
      <c r="E714" s="31" t="s">
        <v>180</v>
      </c>
      <c r="F714" s="13" t="s">
        <v>17</v>
      </c>
      <c r="G714" s="13" t="s">
        <v>29</v>
      </c>
      <c r="H714" s="13" t="s">
        <v>29</v>
      </c>
      <c r="I714" s="36" t="s">
        <v>1194</v>
      </c>
      <c r="J714" s="13">
        <v>623</v>
      </c>
      <c r="K7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BOŚ.6743.623.2017.WK</v>
      </c>
      <c r="L714" s="12">
        <v>42942</v>
      </c>
      <c r="M714" s="13" t="s">
        <v>19</v>
      </c>
      <c r="N714" s="11">
        <f ca="1">IF(zgłoszenia[[#This Row],[ID]]&gt;0,IF(zgłoszenia[[#This Row],[Data zakończenia sprawy]]=0,TODAY()-D714,zgłoszenia[[#This Row],[Data zakończenia sprawy]]-zgłoszenia[[#This Row],[Data wpływu wniosku]]),"")</f>
        <v>21</v>
      </c>
      <c r="O714" s="65">
        <f>IF($F714=dane!$B$8,6743+3,(IF($F714=dane!$B$9,6743+4,(IF($F714=dane!$B$10,6743+5,6743)))))</f>
        <v>6743</v>
      </c>
    </row>
    <row r="715" spans="1:15" ht="45" x14ac:dyDescent="0.25">
      <c r="A715" s="62">
        <f>IF(zgłoszenia[[#This Row],[ID]]&gt;0,A714+1,"--")</f>
        <v>712</v>
      </c>
      <c r="B715" s="14" t="s">
        <v>61</v>
      </c>
      <c r="C715" s="70">
        <v>14371</v>
      </c>
      <c r="D715" s="12">
        <v>42922</v>
      </c>
      <c r="E715" s="31" t="s">
        <v>1195</v>
      </c>
      <c r="F715" s="13" t="s">
        <v>17</v>
      </c>
      <c r="G715" s="13" t="s">
        <v>29</v>
      </c>
      <c r="H715" s="13" t="s">
        <v>118</v>
      </c>
      <c r="I715" s="36" t="s">
        <v>1196</v>
      </c>
      <c r="J715" s="13">
        <v>622</v>
      </c>
      <c r="K7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BOŚ.6743.622.2017.WK</v>
      </c>
      <c r="L715" s="12">
        <v>42943</v>
      </c>
      <c r="M715" s="13" t="s">
        <v>19</v>
      </c>
      <c r="N715" s="11">
        <f ca="1">IF(zgłoszenia[[#This Row],[ID]]&gt;0,IF(zgłoszenia[[#This Row],[Data zakończenia sprawy]]=0,TODAY()-D715,zgłoszenia[[#This Row],[Data zakończenia sprawy]]-zgłoszenia[[#This Row],[Data wpływu wniosku]]),"")</f>
        <v>21</v>
      </c>
      <c r="O715" s="65">
        <f>IF($F715=dane!$B$8,6743+3,(IF($F715=dane!$B$9,6743+4,(IF($F715=dane!$B$10,6743+5,6743)))))</f>
        <v>6743</v>
      </c>
    </row>
    <row r="716" spans="1:15" ht="67.5" customHeight="1" x14ac:dyDescent="0.25">
      <c r="A716" s="62">
        <f>IF(zgłoszenia[[#This Row],[ID]]&gt;0,A715+1,"--")</f>
        <v>713</v>
      </c>
      <c r="B716" s="14" t="s">
        <v>39</v>
      </c>
      <c r="C716" s="70">
        <v>14422</v>
      </c>
      <c r="D716" s="12">
        <v>42922</v>
      </c>
      <c r="E716" s="31" t="s">
        <v>139</v>
      </c>
      <c r="F716" s="13" t="s">
        <v>17</v>
      </c>
      <c r="G716" s="13" t="s">
        <v>32</v>
      </c>
      <c r="H716" s="13" t="s">
        <v>1197</v>
      </c>
      <c r="I716" s="36" t="s">
        <v>1198</v>
      </c>
      <c r="J716" s="13">
        <v>626</v>
      </c>
      <c r="K7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BOŚ.6743.626.2017.MS</v>
      </c>
      <c r="L716" s="12">
        <v>42936</v>
      </c>
      <c r="M716" s="13" t="s">
        <v>22</v>
      </c>
      <c r="N716" s="11">
        <f ca="1">IF(zgłoszenia[[#This Row],[ID]]&gt;0,IF(zgłoszenia[[#This Row],[Data zakończenia sprawy]]=0,TODAY()-D716,zgłoszenia[[#This Row],[Data zakończenia sprawy]]-zgłoszenia[[#This Row],[Data wpływu wniosku]]),"")</f>
        <v>14</v>
      </c>
      <c r="O716" s="65">
        <f>IF($F716=dane!$B$8,6743+3,(IF($F716=dane!$B$9,6743+4,(IF($F716=dane!$B$10,6743+5,6743)))))</f>
        <v>6743</v>
      </c>
    </row>
    <row r="717" spans="1:15" ht="30" x14ac:dyDescent="0.25">
      <c r="A717" s="62">
        <f>IF(zgłoszenia[[#This Row],[ID]]&gt;0,A716+1,"--")</f>
        <v>714</v>
      </c>
      <c r="B717" s="14" t="s">
        <v>61</v>
      </c>
      <c r="C717" s="70">
        <v>14341</v>
      </c>
      <c r="D717" s="12">
        <v>42921</v>
      </c>
      <c r="E717" s="31" t="s">
        <v>1199</v>
      </c>
      <c r="F717" s="13" t="s">
        <v>17</v>
      </c>
      <c r="G717" s="13" t="s">
        <v>30</v>
      </c>
      <c r="H717" s="13" t="s">
        <v>1200</v>
      </c>
      <c r="I717" s="36" t="s">
        <v>915</v>
      </c>
      <c r="J717" s="13">
        <v>624</v>
      </c>
      <c r="K7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BOŚ.6743.624.2017.WK</v>
      </c>
      <c r="L717" s="12">
        <v>42929</v>
      </c>
      <c r="M717" s="78" t="s">
        <v>62</v>
      </c>
      <c r="N717" s="11">
        <f ca="1">IF(zgłoszenia[[#This Row],[ID]]&gt;0,IF(zgłoszenia[[#This Row],[Data zakończenia sprawy]]=0,TODAY()-D717,zgłoszenia[[#This Row],[Data zakończenia sprawy]]-zgłoszenia[[#This Row],[Data wpływu wniosku]]),"")</f>
        <v>8</v>
      </c>
      <c r="O717" s="65">
        <f>IF($F717=dane!$B$8,6743+3,(IF($F717=dane!$B$9,6743+4,(IF($F717=dane!$B$10,6743+5,6743)))))</f>
        <v>6743</v>
      </c>
    </row>
    <row r="718" spans="1:15" ht="30" x14ac:dyDescent="0.25">
      <c r="A718" s="62">
        <f>IF(zgłoszenia[[#This Row],[ID]]&gt;0,A717+1,"--")</f>
        <v>715</v>
      </c>
      <c r="B718" s="14" t="s">
        <v>39</v>
      </c>
      <c r="C718" s="70">
        <v>14539</v>
      </c>
      <c r="D718" s="12">
        <v>42923</v>
      </c>
      <c r="E718" s="31" t="s">
        <v>114</v>
      </c>
      <c r="F718" s="13" t="s">
        <v>23</v>
      </c>
      <c r="G718" s="13" t="s">
        <v>32</v>
      </c>
      <c r="H718" s="13" t="s">
        <v>1204</v>
      </c>
      <c r="I718" s="36" t="s">
        <v>1205</v>
      </c>
      <c r="J718" s="13">
        <v>625</v>
      </c>
      <c r="K7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BOŚ.6743.625.2017.MS</v>
      </c>
      <c r="L718" s="12">
        <v>42936</v>
      </c>
      <c r="M718" s="13" t="s">
        <v>62</v>
      </c>
      <c r="N718" s="11">
        <f ca="1">IF(zgłoszenia[[#This Row],[ID]]&gt;0,IF(zgłoszenia[[#This Row],[Data zakończenia sprawy]]=0,TODAY()-D718,zgłoszenia[[#This Row],[Data zakończenia sprawy]]-zgłoszenia[[#This Row],[Data wpływu wniosku]]),"")</f>
        <v>13</v>
      </c>
      <c r="O718" s="65">
        <f>IF($F718=dane!$B$8,6743+3,(IF($F718=dane!$B$9,6743+4,(IF($F718=dane!$B$10,6743+5,6743)))))</f>
        <v>6743</v>
      </c>
    </row>
    <row r="719" spans="1:15" ht="30" x14ac:dyDescent="0.25">
      <c r="A719" s="62">
        <f>IF(zgłoszenia[[#This Row],[ID]]&gt;0,A718+1,"--")</f>
        <v>716</v>
      </c>
      <c r="B719" s="14" t="s">
        <v>61</v>
      </c>
      <c r="C719" s="70">
        <v>14763</v>
      </c>
      <c r="D719" s="12">
        <v>42927</v>
      </c>
      <c r="E719" s="31" t="s">
        <v>1206</v>
      </c>
      <c r="F719" s="13" t="s">
        <v>17</v>
      </c>
      <c r="G719" s="13" t="s">
        <v>29</v>
      </c>
      <c r="H719" s="13" t="s">
        <v>118</v>
      </c>
      <c r="I719" s="36" t="s">
        <v>746</v>
      </c>
      <c r="J719" s="13">
        <v>632</v>
      </c>
      <c r="K7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BOŚ.6743.632.2017.WK</v>
      </c>
      <c r="L719" s="12">
        <v>42943</v>
      </c>
      <c r="M719" s="13" t="s">
        <v>62</v>
      </c>
      <c r="N719" s="11">
        <f ca="1">IF(zgłoszenia[[#This Row],[ID]]&gt;0,IF(zgłoszenia[[#This Row],[Data zakończenia sprawy]]=0,TODAY()-D719,zgłoszenia[[#This Row],[Data zakończenia sprawy]]-zgłoszenia[[#This Row],[Data wpływu wniosku]]),"")</f>
        <v>16</v>
      </c>
      <c r="O719" s="65">
        <f>IF($F719=dane!$B$8,6743+3,(IF($F719=dane!$B$9,6743+4,(IF($F719=dane!$B$10,6743+5,6743)))))</f>
        <v>6743</v>
      </c>
    </row>
    <row r="720" spans="1:15" ht="30" x14ac:dyDescent="0.25">
      <c r="A720" s="62">
        <f>IF(zgłoszenia[[#This Row],[ID]]&gt;0,A719+1,"--")</f>
        <v>717</v>
      </c>
      <c r="B720" s="14" t="s">
        <v>61</v>
      </c>
      <c r="C720" s="70">
        <v>14673</v>
      </c>
      <c r="D720" s="12">
        <v>42926</v>
      </c>
      <c r="E720" s="31" t="s">
        <v>1208</v>
      </c>
      <c r="F720" s="13" t="s">
        <v>20</v>
      </c>
      <c r="G720" s="13" t="s">
        <v>29</v>
      </c>
      <c r="H720" s="13" t="s">
        <v>281</v>
      </c>
      <c r="I720" s="36" t="s">
        <v>1209</v>
      </c>
      <c r="J720" s="13">
        <v>633</v>
      </c>
      <c r="K7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BOŚ.6743.633.2017.WK</v>
      </c>
      <c r="L720" s="12">
        <v>42969</v>
      </c>
      <c r="M720" s="13" t="s">
        <v>22</v>
      </c>
      <c r="N720" s="11">
        <f ca="1">IF(zgłoszenia[[#This Row],[ID]]&gt;0,IF(zgłoszenia[[#This Row],[Data zakończenia sprawy]]=0,TODAY()-D720,zgłoszenia[[#This Row],[Data zakończenia sprawy]]-zgłoszenia[[#This Row],[Data wpływu wniosku]]),"")</f>
        <v>43</v>
      </c>
      <c r="O720" s="65">
        <f>IF($F720=dane!$B$8,6743+3,(IF($F720=dane!$B$9,6743+4,(IF($F720=dane!$B$10,6743+5,6743)))))</f>
        <v>6743</v>
      </c>
    </row>
    <row r="721" spans="1:19" ht="45" x14ac:dyDescent="0.25">
      <c r="A721" s="62">
        <f>IF(zgłoszenia[[#This Row],[ID]]&gt;0,A720+1,"--")</f>
        <v>718</v>
      </c>
      <c r="B721" s="14" t="s">
        <v>61</v>
      </c>
      <c r="C721" s="97" t="s">
        <v>1210</v>
      </c>
      <c r="D721" s="12">
        <v>42927</v>
      </c>
      <c r="E721" s="95" t="s">
        <v>1211</v>
      </c>
      <c r="F721" s="13" t="s">
        <v>17</v>
      </c>
      <c r="G721" s="13" t="s">
        <v>29</v>
      </c>
      <c r="H721" s="13" t="s">
        <v>99</v>
      </c>
      <c r="I721" s="96" t="s">
        <v>640</v>
      </c>
      <c r="J721" s="13">
        <v>631</v>
      </c>
      <c r="K7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BOŚ.6743.631.2017.WK</v>
      </c>
      <c r="L721" s="12">
        <v>42943</v>
      </c>
      <c r="M721" s="13" t="s">
        <v>19</v>
      </c>
      <c r="N721" s="11">
        <f ca="1">IF(zgłoszenia[[#This Row],[ID]]&gt;0,IF(zgłoszenia[[#This Row],[Data zakończenia sprawy]]=0,TODAY()-D721,zgłoszenia[[#This Row],[Data zakończenia sprawy]]-zgłoszenia[[#This Row],[Data wpływu wniosku]]),"")</f>
        <v>16</v>
      </c>
      <c r="O721" s="65">
        <f>IF($F721=dane!$B$8,6743+3,(IF($F721=dane!$B$9,6743+4,(IF($F721=dane!$B$10,6743+5,6743)))))</f>
        <v>6743</v>
      </c>
    </row>
    <row r="722" spans="1:19" ht="45" x14ac:dyDescent="0.25">
      <c r="A722" s="62">
        <f>IF(zgłoszenia[[#This Row],[ID]]&gt;0,A721+1,"--")</f>
        <v>719</v>
      </c>
      <c r="B722" s="14" t="s">
        <v>37</v>
      </c>
      <c r="C722" s="70">
        <v>14755</v>
      </c>
      <c r="D722" s="12">
        <v>42927</v>
      </c>
      <c r="E722" s="31" t="s">
        <v>479</v>
      </c>
      <c r="F722" s="13" t="s">
        <v>17</v>
      </c>
      <c r="G722" s="13" t="s">
        <v>29</v>
      </c>
      <c r="H722" s="13" t="s">
        <v>309</v>
      </c>
      <c r="I722" s="36" t="s">
        <v>1212</v>
      </c>
      <c r="J722" s="13">
        <v>649</v>
      </c>
      <c r="K7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BOŚ.6743.649.2017.AŁ</v>
      </c>
      <c r="L722" s="12">
        <v>42941</v>
      </c>
      <c r="M722" s="13" t="s">
        <v>19</v>
      </c>
      <c r="N722" s="11">
        <f ca="1">IF(zgłoszenia[[#This Row],[ID]]&gt;0,IF(zgłoszenia[[#This Row],[Data zakończenia sprawy]]=0,TODAY()-D722,zgłoszenia[[#This Row],[Data zakończenia sprawy]]-zgłoszenia[[#This Row],[Data wpływu wniosku]]),"")</f>
        <v>14</v>
      </c>
      <c r="O722" s="65">
        <f>IF($F722=dane!$B$8,6743+3,(IF($F722=dane!$B$9,6743+4,(IF($F722=dane!$B$10,6743+5,6743)))))</f>
        <v>6743</v>
      </c>
    </row>
    <row r="723" spans="1:19" ht="45" x14ac:dyDescent="0.25">
      <c r="A723" s="62">
        <f>IF(zgłoszenia[[#This Row],[ID]]&gt;0,A722+1,"--")</f>
        <v>720</v>
      </c>
      <c r="B723" s="14" t="s">
        <v>12</v>
      </c>
      <c r="C723" s="70">
        <v>14656</v>
      </c>
      <c r="D723" s="12">
        <v>42926</v>
      </c>
      <c r="E723" s="31" t="s">
        <v>1213</v>
      </c>
      <c r="F723" s="13" t="s">
        <v>17</v>
      </c>
      <c r="G723" s="13" t="s">
        <v>32</v>
      </c>
      <c r="H723" s="13" t="s">
        <v>176</v>
      </c>
      <c r="I723" s="36" t="s">
        <v>1214</v>
      </c>
      <c r="J723" s="13">
        <v>670</v>
      </c>
      <c r="K7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BOŚ.6743.670.2017.WŚ</v>
      </c>
      <c r="L723" s="12">
        <v>42947</v>
      </c>
      <c r="M723" s="13" t="s">
        <v>19</v>
      </c>
      <c r="N723" s="11">
        <f ca="1">IF(zgłoszenia[[#This Row],[ID]]&gt;0,IF(zgłoszenia[[#This Row],[Data zakończenia sprawy]]=0,TODAY()-D723,zgłoszenia[[#This Row],[Data zakończenia sprawy]]-zgłoszenia[[#This Row],[Data wpływu wniosku]]),"")</f>
        <v>21</v>
      </c>
      <c r="O723" s="65">
        <f>IF($F723=dane!$B$8,6743+3,(IF($F723=dane!$B$9,6743+4,(IF($F723=dane!$B$10,6743+5,6743)))))</f>
        <v>6743</v>
      </c>
    </row>
    <row r="724" spans="1:19" ht="45" x14ac:dyDescent="0.25">
      <c r="A724" s="62">
        <f>IF(zgłoszenia[[#This Row],[ID]]&gt;0,A723+1,"--")</f>
        <v>721</v>
      </c>
      <c r="B724" s="14" t="s">
        <v>12</v>
      </c>
      <c r="C724" s="70">
        <v>14660</v>
      </c>
      <c r="D724" s="12">
        <v>42926</v>
      </c>
      <c r="E724" s="31" t="s">
        <v>1213</v>
      </c>
      <c r="F724" s="13" t="s">
        <v>17</v>
      </c>
      <c r="G724" s="13" t="s">
        <v>32</v>
      </c>
      <c r="H724" s="13" t="s">
        <v>372</v>
      </c>
      <c r="I724" s="36" t="s">
        <v>1215</v>
      </c>
      <c r="J724" s="13">
        <v>671</v>
      </c>
      <c r="K7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BOŚ.6743.671.2017.WŚ</v>
      </c>
      <c r="L724" s="12">
        <v>42947</v>
      </c>
      <c r="M724" s="13" t="s">
        <v>19</v>
      </c>
      <c r="N724" s="11">
        <f ca="1">IF(zgłoszenia[[#This Row],[ID]]&gt;0,IF(zgłoszenia[[#This Row],[Data zakończenia sprawy]]=0,TODAY()-D724,zgłoszenia[[#This Row],[Data zakończenia sprawy]]-zgłoszenia[[#This Row],[Data wpływu wniosku]]),"")</f>
        <v>21</v>
      </c>
      <c r="O724" s="65">
        <f>IF($F724=dane!$B$8,6743+3,(IF($F724=dane!$B$9,6743+4,(IF($F724=dane!$B$10,6743+5,6743)))))</f>
        <v>6743</v>
      </c>
    </row>
    <row r="725" spans="1:19" ht="45" x14ac:dyDescent="0.25">
      <c r="A725" s="62">
        <f>IF(zgłoszenia[[#This Row],[ID]]&gt;0,A724+1,"--")</f>
        <v>722</v>
      </c>
      <c r="B725" s="14" t="s">
        <v>12</v>
      </c>
      <c r="C725" s="70">
        <v>14662</v>
      </c>
      <c r="D725" s="12">
        <v>42926</v>
      </c>
      <c r="E725" s="31" t="s">
        <v>1213</v>
      </c>
      <c r="F725" s="13" t="s">
        <v>17</v>
      </c>
      <c r="G725" s="13" t="s">
        <v>32</v>
      </c>
      <c r="H725" s="13" t="s">
        <v>214</v>
      </c>
      <c r="I725" s="36" t="s">
        <v>1216</v>
      </c>
      <c r="J725" s="13">
        <v>672</v>
      </c>
      <c r="K7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BOŚ.6743.672.2017.WŚ</v>
      </c>
      <c r="L725" s="12">
        <v>42947</v>
      </c>
      <c r="M725" s="13" t="s">
        <v>19</v>
      </c>
      <c r="N725" s="11">
        <f ca="1">IF(zgłoszenia[[#This Row],[ID]]&gt;0,IF(zgłoszenia[[#This Row],[Data zakończenia sprawy]]=0,TODAY()-D725,zgłoszenia[[#This Row],[Data zakończenia sprawy]]-zgłoszenia[[#This Row],[Data wpływu wniosku]]),"")</f>
        <v>21</v>
      </c>
      <c r="O725" s="65">
        <f>IF($F725=dane!$B$8,6743+3,(IF($F725=dane!$B$9,6743+4,(IF($F725=dane!$B$10,6743+5,6743)))))</f>
        <v>6743</v>
      </c>
    </row>
    <row r="726" spans="1:19" ht="45" x14ac:dyDescent="0.25">
      <c r="A726" s="62">
        <f>IF(zgłoszenia[[#This Row],[ID]]&gt;0,A725+1,"--")</f>
        <v>723</v>
      </c>
      <c r="B726" s="14" t="s">
        <v>12</v>
      </c>
      <c r="C726" s="70">
        <v>14663</v>
      </c>
      <c r="D726" s="12">
        <v>42926</v>
      </c>
      <c r="E726" s="31" t="s">
        <v>1213</v>
      </c>
      <c r="F726" s="13" t="s">
        <v>17</v>
      </c>
      <c r="G726" s="13" t="s">
        <v>32</v>
      </c>
      <c r="H726" s="13" t="s">
        <v>605</v>
      </c>
      <c r="I726" s="36" t="s">
        <v>1217</v>
      </c>
      <c r="J726" s="13">
        <v>673</v>
      </c>
      <c r="K7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BOŚ.6743.673.2017.WŚ</v>
      </c>
      <c r="L726" s="12">
        <v>42947</v>
      </c>
      <c r="M726" s="13" t="s">
        <v>19</v>
      </c>
      <c r="N726" s="11">
        <f ca="1">IF(zgłoszenia[[#This Row],[ID]]&gt;0,IF(zgłoszenia[[#This Row],[Data zakończenia sprawy]]=0,TODAY()-D726,zgłoszenia[[#This Row],[Data zakończenia sprawy]]-zgłoszenia[[#This Row],[Data wpływu wniosku]]),"")</f>
        <v>21</v>
      </c>
      <c r="O726" s="65">
        <f>IF($F726=dane!$B$8,6743+3,(IF($F726=dane!$B$9,6743+4,(IF($F726=dane!$B$10,6743+5,6743)))))</f>
        <v>6743</v>
      </c>
    </row>
    <row r="727" spans="1:19" ht="45" x14ac:dyDescent="0.25">
      <c r="A727" s="62">
        <f>IF(zgłoszenia[[#This Row],[ID]]&gt;0,A726+1,"--")</f>
        <v>724</v>
      </c>
      <c r="B727" s="14" t="s">
        <v>12</v>
      </c>
      <c r="C727" s="70">
        <v>14670</v>
      </c>
      <c r="D727" s="12">
        <v>42926</v>
      </c>
      <c r="E727" s="31" t="s">
        <v>1213</v>
      </c>
      <c r="F727" s="13" t="s">
        <v>17</v>
      </c>
      <c r="G727" s="13" t="s">
        <v>32</v>
      </c>
      <c r="H727" s="13" t="s">
        <v>227</v>
      </c>
      <c r="I727" s="36" t="s">
        <v>1218</v>
      </c>
      <c r="J727" s="13">
        <v>674</v>
      </c>
      <c r="K7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BOŚ.6743.674.2017.WŚ</v>
      </c>
      <c r="L727" s="12">
        <v>42947</v>
      </c>
      <c r="M727" s="13" t="s">
        <v>19</v>
      </c>
      <c r="N727" s="11">
        <f ca="1">IF(zgłoszenia[[#This Row],[ID]]&gt;0,IF(zgłoszenia[[#This Row],[Data zakończenia sprawy]]=0,TODAY()-D727,zgłoszenia[[#This Row],[Data zakończenia sprawy]]-zgłoszenia[[#This Row],[Data wpływu wniosku]]),"")</f>
        <v>21</v>
      </c>
      <c r="O727" s="65">
        <f>IF($F727=dane!$B$8,6743+3,(IF($F727=dane!$B$9,6743+4,(IF($F727=dane!$B$10,6743+5,6743)))))</f>
        <v>6743</v>
      </c>
    </row>
    <row r="728" spans="1:19" ht="45" x14ac:dyDescent="0.25">
      <c r="A728" s="62">
        <f>IF(zgłoszenia[[#This Row],[ID]]&gt;0,A727+1,"--")</f>
        <v>725</v>
      </c>
      <c r="B728" s="14" t="s">
        <v>12</v>
      </c>
      <c r="C728" s="70">
        <v>14710</v>
      </c>
      <c r="D728" s="12">
        <v>42926</v>
      </c>
      <c r="E728" s="31" t="s">
        <v>83</v>
      </c>
      <c r="F728" s="13" t="s">
        <v>17</v>
      </c>
      <c r="G728" s="13" t="s">
        <v>33</v>
      </c>
      <c r="H728" s="13" t="s">
        <v>147</v>
      </c>
      <c r="I728" s="36" t="s">
        <v>1219</v>
      </c>
      <c r="J728" s="13">
        <v>677</v>
      </c>
      <c r="K7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BOŚ.6743.677.2017.WŚ</v>
      </c>
      <c r="L728" s="12">
        <v>42944</v>
      </c>
      <c r="M728" s="13" t="s">
        <v>19</v>
      </c>
      <c r="N728" s="11">
        <f ca="1">IF(zgłoszenia[[#This Row],[ID]]&gt;0,IF(zgłoszenia[[#This Row],[Data zakończenia sprawy]]=0,TODAY()-D728,zgłoszenia[[#This Row],[Data zakończenia sprawy]]-zgłoszenia[[#This Row],[Data wpływu wniosku]]),"")</f>
        <v>18</v>
      </c>
      <c r="O728" s="65">
        <f>IF($F728=dane!$B$8,6743+3,(IF($F728=dane!$B$9,6743+4,(IF($F728=dane!$B$10,6743+5,6743)))))</f>
        <v>6743</v>
      </c>
    </row>
    <row r="729" spans="1:19" ht="45" x14ac:dyDescent="0.25">
      <c r="A729" s="62">
        <f>IF(zgłoszenia[[#This Row],[ID]]&gt;0,A728+1,"--")</f>
        <v>726</v>
      </c>
      <c r="B729" s="14" t="s">
        <v>39</v>
      </c>
      <c r="C729" s="70">
        <v>14841</v>
      </c>
      <c r="D729" s="12">
        <v>42928</v>
      </c>
      <c r="E729" s="31" t="s">
        <v>359</v>
      </c>
      <c r="F729" s="13" t="s">
        <v>57</v>
      </c>
      <c r="G729" s="13" t="s">
        <v>33</v>
      </c>
      <c r="H729" s="13" t="s">
        <v>33</v>
      </c>
      <c r="I729" s="36" t="s">
        <v>1220</v>
      </c>
      <c r="J729" s="100">
        <v>42</v>
      </c>
      <c r="K729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BOŚ.6748.42.2017.MS</v>
      </c>
      <c r="L729" s="93">
        <v>42940</v>
      </c>
      <c r="M729" s="77" t="s">
        <v>19</v>
      </c>
      <c r="N729" s="88">
        <f ca="1">IF(zgłoszenia[[#This Row],[ID]]&gt;0,IF(zgłoszenia[[#This Row],[Data zakończenia sprawy]]=0,TODAY()-D729,zgłoszenia[[#This Row],[Data zakończenia sprawy]]-zgłoszenia[[#This Row],[Data wpływu wniosku]]),"")</f>
        <v>12</v>
      </c>
      <c r="O729" s="69">
        <f>IF($F729=dane!$B$8,6743+3,(IF($F729=dane!$B$9,6743+4,(IF($F729=dane!$B$10,6743+5,6743)))))</f>
        <v>6748</v>
      </c>
      <c r="P729" s="74"/>
      <c r="Q729" s="74"/>
      <c r="R729" s="74"/>
    </row>
    <row r="730" spans="1:19" ht="45" x14ac:dyDescent="0.25">
      <c r="A730" s="62">
        <f>IF(zgłoszenia[[#This Row],[ID]]&gt;0,A729+1,"--")</f>
        <v>727</v>
      </c>
      <c r="B730" s="14" t="s">
        <v>38</v>
      </c>
      <c r="C730" s="70">
        <v>14885</v>
      </c>
      <c r="D730" s="12">
        <v>42928</v>
      </c>
      <c r="E730" s="31" t="s">
        <v>1223</v>
      </c>
      <c r="F730" s="13" t="s">
        <v>17</v>
      </c>
      <c r="G730" s="13" t="s">
        <v>18</v>
      </c>
      <c r="H730" s="13" t="s">
        <v>150</v>
      </c>
      <c r="I730" s="36" t="s">
        <v>929</v>
      </c>
      <c r="J730" s="13">
        <v>630</v>
      </c>
      <c r="K7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BOŚ.6743.630.2017.IN</v>
      </c>
      <c r="L730" s="12">
        <v>42949</v>
      </c>
      <c r="M730" s="13" t="s">
        <v>19</v>
      </c>
      <c r="N730" s="11">
        <f ca="1">IF(zgłoszenia[[#This Row],[ID]]&gt;0,IF(zgłoszenia[[#This Row],[Data zakończenia sprawy]]=0,TODAY()-D730,zgłoszenia[[#This Row],[Data zakończenia sprawy]]-zgłoszenia[[#This Row],[Data wpływu wniosku]]),"")</f>
        <v>21</v>
      </c>
      <c r="O730" s="65">
        <f>IF($F730=dane!$B$8,6743+3,(IF($F730=dane!$B$9,6743+4,(IF($F730=dane!$B$10,6743+5,6743)))))</f>
        <v>6743</v>
      </c>
    </row>
    <row r="731" spans="1:19" ht="45" x14ac:dyDescent="0.25">
      <c r="A731" s="62">
        <f>IF(zgłoszenia[[#This Row],[ID]]&gt;0,A730+1,"--")</f>
        <v>728</v>
      </c>
      <c r="B731" s="14" t="s">
        <v>38</v>
      </c>
      <c r="C731" s="70">
        <v>14886</v>
      </c>
      <c r="D731" s="12">
        <v>42928</v>
      </c>
      <c r="E731" s="31" t="s">
        <v>139</v>
      </c>
      <c r="F731" s="13" t="s">
        <v>17</v>
      </c>
      <c r="G731" s="13" t="s">
        <v>18</v>
      </c>
      <c r="H731" s="13" t="s">
        <v>635</v>
      </c>
      <c r="I731" s="36" t="s">
        <v>1224</v>
      </c>
      <c r="J731" s="13">
        <v>629</v>
      </c>
      <c r="K7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BOŚ.6743.629.2017.IN</v>
      </c>
      <c r="L731" s="12">
        <v>42949</v>
      </c>
      <c r="M731" s="13" t="s">
        <v>19</v>
      </c>
      <c r="N731" s="11">
        <f ca="1">IF(zgłoszenia[[#This Row],[ID]]&gt;0,IF(zgłoszenia[[#This Row],[Data zakończenia sprawy]]=0,TODAY()-D731,zgłoszenia[[#This Row],[Data zakończenia sprawy]]-zgłoszenia[[#This Row],[Data wpływu wniosku]]),"")</f>
        <v>21</v>
      </c>
      <c r="O731" s="65">
        <f>IF($F731=dane!$B$8,6743+3,(IF($F731=dane!$B$9,6743+4,(IF($F731=dane!$B$10,6743+5,6743)))))</f>
        <v>6743</v>
      </c>
    </row>
    <row r="732" spans="1:19" ht="60" x14ac:dyDescent="0.25">
      <c r="A732" s="62">
        <f>IF(zgłoszenia[[#This Row],[ID]]&gt;0,A731+1,"--")</f>
        <v>729</v>
      </c>
      <c r="B732" s="14" t="s">
        <v>37</v>
      </c>
      <c r="C732" s="70">
        <v>14887</v>
      </c>
      <c r="D732" s="12">
        <v>42929</v>
      </c>
      <c r="E732" s="31" t="s">
        <v>1225</v>
      </c>
      <c r="F732" s="13" t="s">
        <v>23</v>
      </c>
      <c r="G732" s="13" t="s">
        <v>29</v>
      </c>
      <c r="H732" s="13" t="s">
        <v>118</v>
      </c>
      <c r="I732" s="36" t="s">
        <v>1226</v>
      </c>
      <c r="J732" s="13">
        <v>652</v>
      </c>
      <c r="K7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BOŚ.6743.652.2017.AŁ</v>
      </c>
      <c r="L732" s="12">
        <v>42949</v>
      </c>
      <c r="M732" s="13" t="s">
        <v>19</v>
      </c>
      <c r="N732" s="11">
        <f ca="1">IF(zgłoszenia[[#This Row],[ID]]&gt;0,IF(zgłoszenia[[#This Row],[Data zakończenia sprawy]]=0,TODAY()-D732,zgłoszenia[[#This Row],[Data zakończenia sprawy]]-zgłoszenia[[#This Row],[Data wpływu wniosku]]),"")</f>
        <v>20</v>
      </c>
      <c r="O732" s="65">
        <f>IF($F732=dane!$B$8,6743+3,(IF($F732=dane!$B$9,6743+4,(IF($F732=dane!$B$10,6743+5,6743)))))</f>
        <v>6743</v>
      </c>
    </row>
    <row r="733" spans="1:19" ht="45" x14ac:dyDescent="0.25">
      <c r="A733" s="62">
        <f>IF(zgłoszenia[[#This Row],[ID]]&gt;0,A732+1,"--")</f>
        <v>730</v>
      </c>
      <c r="B733" s="14" t="s">
        <v>38</v>
      </c>
      <c r="C733" s="70">
        <v>14937</v>
      </c>
      <c r="D733" s="12">
        <v>42929</v>
      </c>
      <c r="E733" s="31" t="s">
        <v>823</v>
      </c>
      <c r="F733" s="13" t="s">
        <v>17</v>
      </c>
      <c r="G733" s="13" t="s">
        <v>18</v>
      </c>
      <c r="H733" s="13" t="s">
        <v>635</v>
      </c>
      <c r="I733" s="36" t="s">
        <v>1227</v>
      </c>
      <c r="J733" s="13">
        <v>634</v>
      </c>
      <c r="K7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BOŚ.6743.634.2017.IN</v>
      </c>
      <c r="L733" s="12">
        <v>42950</v>
      </c>
      <c r="M733" s="13" t="s">
        <v>19</v>
      </c>
      <c r="N733" s="11">
        <f ca="1">IF(zgłoszenia[[#This Row],[ID]]&gt;0,IF(zgłoszenia[[#This Row],[Data zakończenia sprawy]]=0,TODAY()-D733,zgłoszenia[[#This Row],[Data zakończenia sprawy]]-zgłoszenia[[#This Row],[Data wpływu wniosku]]),"")</f>
        <v>21</v>
      </c>
      <c r="O733" s="65">
        <f>IF($F733=dane!$B$8,6743+3,(IF($F733=dane!$B$9,6743+4,(IF($F733=dane!$B$10,6743+5,6743)))))</f>
        <v>6743</v>
      </c>
    </row>
    <row r="734" spans="1:19" ht="30" x14ac:dyDescent="0.25">
      <c r="A734" s="62">
        <f>IF(zgłoszenia[[#This Row],[ID]]&gt;0,A733+1,"--")</f>
        <v>731</v>
      </c>
      <c r="B734" s="14" t="s">
        <v>38</v>
      </c>
      <c r="C734" s="70">
        <v>15039</v>
      </c>
      <c r="D734" s="12">
        <v>42930</v>
      </c>
      <c r="E734" s="31" t="s">
        <v>1228</v>
      </c>
      <c r="F734" s="13" t="s">
        <v>58</v>
      </c>
      <c r="G734" s="13" t="s">
        <v>18</v>
      </c>
      <c r="H734" s="13" t="s">
        <v>150</v>
      </c>
      <c r="I734" s="36" t="s">
        <v>1229</v>
      </c>
      <c r="J734" s="100">
        <v>65</v>
      </c>
      <c r="K734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BOŚ.6746.65.2017.IN</v>
      </c>
      <c r="L734" s="93">
        <v>42957</v>
      </c>
      <c r="M734" s="99" t="s">
        <v>1207</v>
      </c>
      <c r="N734" s="88">
        <f ca="1">IF(zgłoszenia[[#This Row],[ID]]&gt;0,IF(zgłoszenia[[#This Row],[Data zakończenia sprawy]]=0,TODAY()-D734,zgłoszenia[[#This Row],[Data zakończenia sprawy]]-zgłoszenia[[#This Row],[Data wpływu wniosku]]),"")</f>
        <v>27</v>
      </c>
      <c r="O734" s="69">
        <f>IF($F734=dane!$B$8,6743+3,(IF($F734=dane!$B$9,6743+4,(IF($F734=dane!$B$10,6743+5,6743)))))</f>
        <v>6746</v>
      </c>
      <c r="P734" s="74"/>
      <c r="Q734" s="74"/>
      <c r="R734" s="74"/>
      <c r="S734" s="74"/>
    </row>
    <row r="735" spans="1:19" ht="45" x14ac:dyDescent="0.25">
      <c r="A735" s="62">
        <f>IF(zgłoszenia[[#This Row],[ID]]&gt;0,A734+1,"--")</f>
        <v>732</v>
      </c>
      <c r="B735" s="14" t="s">
        <v>37</v>
      </c>
      <c r="C735" s="70">
        <v>15099</v>
      </c>
      <c r="D735" s="12">
        <v>42930</v>
      </c>
      <c r="E735" s="31" t="s">
        <v>887</v>
      </c>
      <c r="F735" s="13" t="s">
        <v>23</v>
      </c>
      <c r="G735" s="13" t="s">
        <v>29</v>
      </c>
      <c r="H735" s="13" t="s">
        <v>29</v>
      </c>
      <c r="I735" s="36" t="s">
        <v>888</v>
      </c>
      <c r="J735" s="13">
        <v>653</v>
      </c>
      <c r="K7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BOŚ.6743.653.2017.AŁ</v>
      </c>
      <c r="L735" s="12">
        <v>42951</v>
      </c>
      <c r="M735" s="13" t="s">
        <v>19</v>
      </c>
      <c r="N735" s="11">
        <f ca="1">IF(zgłoszenia[[#This Row],[ID]]&gt;0,IF(zgłoszenia[[#This Row],[Data zakończenia sprawy]]=0,TODAY()-D735,zgłoszenia[[#This Row],[Data zakończenia sprawy]]-zgłoszenia[[#This Row],[Data wpływu wniosku]]),"")</f>
        <v>21</v>
      </c>
      <c r="O735" s="65">
        <f>IF($F735=dane!$B$8,6743+3,(IF($F735=dane!$B$9,6743+4,(IF($F735=dane!$B$10,6743+5,6743)))))</f>
        <v>6743</v>
      </c>
    </row>
    <row r="736" spans="1:19" ht="45" x14ac:dyDescent="0.25">
      <c r="A736" s="62">
        <f>IF(zgłoszenia[[#This Row],[ID]]&gt;0,A735+1,"--")</f>
        <v>733</v>
      </c>
      <c r="B736" s="14" t="s">
        <v>61</v>
      </c>
      <c r="C736" s="70">
        <v>14933</v>
      </c>
      <c r="D736" s="12">
        <v>42929</v>
      </c>
      <c r="E736" s="31" t="s">
        <v>823</v>
      </c>
      <c r="F736" s="13" t="s">
        <v>17</v>
      </c>
      <c r="G736" s="13" t="s">
        <v>29</v>
      </c>
      <c r="H736" s="13" t="s">
        <v>309</v>
      </c>
      <c r="I736" s="36" t="s">
        <v>1230</v>
      </c>
      <c r="J736" s="13">
        <v>637</v>
      </c>
      <c r="K7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BOŚ.6743.637.2017.WK</v>
      </c>
      <c r="L736" s="12">
        <v>42971</v>
      </c>
      <c r="M736" s="13" t="s">
        <v>19</v>
      </c>
      <c r="N736" s="11">
        <f ca="1">IF(zgłoszenia[[#This Row],[ID]]&gt;0,IF(zgłoszenia[[#This Row],[Data zakończenia sprawy]]=0,TODAY()-D736,zgłoszenia[[#This Row],[Data zakończenia sprawy]]-zgłoszenia[[#This Row],[Data wpływu wniosku]]),"")</f>
        <v>42</v>
      </c>
      <c r="O736" s="65">
        <f>IF($F736=dane!$B$8,6743+3,(IF($F736=dane!$B$9,6743+4,(IF($F736=dane!$B$10,6743+5,6743)))))</f>
        <v>6743</v>
      </c>
    </row>
    <row r="737" spans="1:19" ht="45" x14ac:dyDescent="0.25">
      <c r="A737" s="62">
        <f>IF(zgłoszenia[[#This Row],[ID]]&gt;0,A736+1,"--")</f>
        <v>734</v>
      </c>
      <c r="B737" s="14" t="s">
        <v>39</v>
      </c>
      <c r="C737" s="70">
        <v>15068</v>
      </c>
      <c r="D737" s="12">
        <v>42930</v>
      </c>
      <c r="E737" s="31" t="s">
        <v>873</v>
      </c>
      <c r="F737" s="13" t="s">
        <v>23</v>
      </c>
      <c r="G737" s="13" t="s">
        <v>33</v>
      </c>
      <c r="H737" s="13" t="s">
        <v>1231</v>
      </c>
      <c r="I737" s="36" t="s">
        <v>1232</v>
      </c>
      <c r="J737" s="13">
        <v>636</v>
      </c>
      <c r="K7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BOŚ.6743.636.2017.MS</v>
      </c>
      <c r="L737" s="12">
        <v>42965</v>
      </c>
      <c r="M737" s="13" t="s">
        <v>19</v>
      </c>
      <c r="N737" s="11">
        <f ca="1">IF(zgłoszenia[[#This Row],[ID]]&gt;0,IF(zgłoszenia[[#This Row],[Data zakończenia sprawy]]=0,TODAY()-D737,zgłoszenia[[#This Row],[Data zakończenia sprawy]]-zgłoszenia[[#This Row],[Data wpływu wniosku]]),"")</f>
        <v>35</v>
      </c>
      <c r="O737" s="65">
        <f>IF($F737=dane!$B$8,6743+3,(IF($F737=dane!$B$9,6743+4,(IF($F737=dane!$B$10,6743+5,6743)))))</f>
        <v>6743</v>
      </c>
    </row>
    <row r="738" spans="1:19" ht="30" x14ac:dyDescent="0.25">
      <c r="A738" s="62">
        <f>IF(zgłoszenia[[#This Row],[ID]]&gt;0,A737+1,"--")</f>
        <v>735</v>
      </c>
      <c r="B738" s="14" t="s">
        <v>60</v>
      </c>
      <c r="C738" s="70">
        <v>15119</v>
      </c>
      <c r="D738" s="12">
        <v>42933</v>
      </c>
      <c r="E738" s="31" t="s">
        <v>114</v>
      </c>
      <c r="F738" s="13" t="s">
        <v>23</v>
      </c>
      <c r="G738" s="13" t="s">
        <v>33</v>
      </c>
      <c r="H738" s="13" t="s">
        <v>874</v>
      </c>
      <c r="I738" s="36" t="s">
        <v>1234</v>
      </c>
      <c r="J738" s="13">
        <v>646</v>
      </c>
      <c r="K7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BOŚ.6743.646.2017.EJ</v>
      </c>
      <c r="L738" s="12">
        <v>42964</v>
      </c>
      <c r="M738" s="13"/>
      <c r="N738" s="11">
        <f ca="1">IF(zgłoszenia[[#This Row],[ID]]&gt;0,IF(zgłoszenia[[#This Row],[Data zakończenia sprawy]]=0,TODAY()-D738,zgłoszenia[[#This Row],[Data zakończenia sprawy]]-zgłoszenia[[#This Row],[Data wpływu wniosku]]),"")</f>
        <v>31</v>
      </c>
      <c r="O738" s="65">
        <f>IF($F738=dane!$B$8,6743+3,(IF($F738=dane!$B$9,6743+4,(IF($F738=dane!$B$10,6743+5,6743)))))</f>
        <v>6743</v>
      </c>
    </row>
    <row r="739" spans="1:19" s="3" customFormat="1" ht="45" x14ac:dyDescent="0.25">
      <c r="A739" s="62">
        <f>IF(zgłoszenia[[#This Row],[ID]]&gt;0,A738+1,"--")</f>
        <v>736</v>
      </c>
      <c r="B739" s="14" t="s">
        <v>38</v>
      </c>
      <c r="C739" s="70">
        <v>15173</v>
      </c>
      <c r="D739" s="12">
        <v>42933</v>
      </c>
      <c r="E739" s="31" t="s">
        <v>1235</v>
      </c>
      <c r="F739" s="13" t="s">
        <v>17</v>
      </c>
      <c r="G739" s="13" t="s">
        <v>18</v>
      </c>
      <c r="H739" s="13" t="s">
        <v>471</v>
      </c>
      <c r="I739" s="36" t="s">
        <v>1114</v>
      </c>
      <c r="J739" s="13">
        <v>642</v>
      </c>
      <c r="K7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BOŚ.6743.642.2017.IN</v>
      </c>
      <c r="L739" s="12">
        <v>42954</v>
      </c>
      <c r="M739" s="13" t="s">
        <v>19</v>
      </c>
      <c r="N739" s="11">
        <f ca="1">IF(zgłoszenia[[#This Row],[ID]]&gt;0,IF(zgłoszenia[[#This Row],[Data zakończenia sprawy]]=0,TODAY()-D739,zgłoszenia[[#This Row],[Data zakończenia sprawy]]-zgłoszenia[[#This Row],[Data wpływu wniosku]]),"")</f>
        <v>21</v>
      </c>
      <c r="O739" s="65">
        <f>IF($F739=dane!$B$8,6743+3,(IF($F739=dane!$B$9,6743+4,(IF($F739=dane!$B$10,6743+5,6743)))))</f>
        <v>6743</v>
      </c>
    </row>
    <row r="740" spans="1:19" ht="45" x14ac:dyDescent="0.25">
      <c r="A740" s="62">
        <f>IF(zgłoszenia[[#This Row],[ID]]&gt;0,A739+1,"--")</f>
        <v>737</v>
      </c>
      <c r="B740" s="14" t="s">
        <v>61</v>
      </c>
      <c r="C740" s="70">
        <v>15172</v>
      </c>
      <c r="D740" s="12">
        <v>42933</v>
      </c>
      <c r="E740" s="31" t="s">
        <v>885</v>
      </c>
      <c r="F740" s="13" t="s">
        <v>17</v>
      </c>
      <c r="G740" s="13" t="s">
        <v>29</v>
      </c>
      <c r="H740" s="13" t="s">
        <v>87</v>
      </c>
      <c r="I740" s="36" t="s">
        <v>1236</v>
      </c>
      <c r="J740" s="13">
        <v>638</v>
      </c>
      <c r="K7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BOŚ.6743.638.2017.WK</v>
      </c>
      <c r="L740" s="12">
        <v>42940</v>
      </c>
      <c r="M740" s="13" t="s">
        <v>19</v>
      </c>
      <c r="N740" s="11">
        <f ca="1">IF(zgłoszenia[[#This Row],[ID]]&gt;0,IF(zgłoszenia[[#This Row],[Data zakończenia sprawy]]=0,TODAY()-D740,zgłoszenia[[#This Row],[Data zakończenia sprawy]]-zgłoszenia[[#This Row],[Data wpływu wniosku]]),"")</f>
        <v>7</v>
      </c>
      <c r="O740" s="65">
        <f>IF($F740=dane!$B$8,6743+3,(IF($F740=dane!$B$9,6743+4,(IF($F740=dane!$B$10,6743+5,6743)))))</f>
        <v>6743</v>
      </c>
    </row>
    <row r="741" spans="1:19" ht="45" x14ac:dyDescent="0.25">
      <c r="A741" s="62">
        <f>IF(zgłoszenia[[#This Row],[ID]]&gt;0,A740+1,"--")</f>
        <v>738</v>
      </c>
      <c r="B741" s="14" t="s">
        <v>61</v>
      </c>
      <c r="C741" s="70">
        <v>15177</v>
      </c>
      <c r="D741" s="12">
        <v>42933</v>
      </c>
      <c r="E741" s="31" t="s">
        <v>1237</v>
      </c>
      <c r="F741" s="13" t="s">
        <v>17</v>
      </c>
      <c r="G741" s="13" t="s">
        <v>29</v>
      </c>
      <c r="H741" s="13" t="s">
        <v>309</v>
      </c>
      <c r="I741" s="36" t="s">
        <v>1238</v>
      </c>
      <c r="J741" s="13">
        <v>639</v>
      </c>
      <c r="K7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BOŚ.6743.639.2017.WK</v>
      </c>
      <c r="L741" s="12">
        <v>42957</v>
      </c>
      <c r="M741" s="13" t="s">
        <v>19</v>
      </c>
      <c r="N741" s="11">
        <f ca="1">IF(zgłoszenia[[#This Row],[ID]]&gt;0,IF(zgłoszenia[[#This Row],[Data zakończenia sprawy]]=0,TODAY()-D741,zgłoszenia[[#This Row],[Data zakończenia sprawy]]-zgłoszenia[[#This Row],[Data wpływu wniosku]]),"")</f>
        <v>24</v>
      </c>
      <c r="O741" s="65">
        <f>IF($F741=dane!$B$8,6743+3,(IF($F741=dane!$B$9,6743+4,(IF($F741=dane!$B$10,6743+5,6743)))))</f>
        <v>6743</v>
      </c>
    </row>
    <row r="742" spans="1:19" ht="45" x14ac:dyDescent="0.25">
      <c r="A742" s="62">
        <f>IF(zgłoszenia[[#This Row],[ID]]&gt;0,A741+1,"--")</f>
        <v>739</v>
      </c>
      <c r="B742" s="14" t="s">
        <v>39</v>
      </c>
      <c r="C742" s="70">
        <v>15353</v>
      </c>
      <c r="D742" s="12">
        <v>42935</v>
      </c>
      <c r="E742" s="31" t="s">
        <v>180</v>
      </c>
      <c r="F742" s="13" t="s">
        <v>17</v>
      </c>
      <c r="G742" s="13" t="s">
        <v>32</v>
      </c>
      <c r="H742" s="13" t="s">
        <v>1197</v>
      </c>
      <c r="I742" s="36" t="s">
        <v>1198</v>
      </c>
      <c r="J742" s="13">
        <v>645</v>
      </c>
      <c r="K7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BOŚ.6743.645.2017.MS</v>
      </c>
      <c r="L742" s="12">
        <v>42956</v>
      </c>
      <c r="M742" s="13" t="s">
        <v>19</v>
      </c>
      <c r="N742" s="11">
        <f ca="1">IF(zgłoszenia[[#This Row],[ID]]&gt;0,IF(zgłoszenia[[#This Row],[Data zakończenia sprawy]]=0,TODAY()-D742,zgłoszenia[[#This Row],[Data zakończenia sprawy]]-zgłoszenia[[#This Row],[Data wpływu wniosku]]),"")</f>
        <v>21</v>
      </c>
      <c r="O742" s="65">
        <f>IF($F742=dane!$B$8,6743+3,(IF($F742=dane!$B$9,6743+4,(IF($F742=dane!$B$10,6743+5,6743)))))</f>
        <v>6743</v>
      </c>
    </row>
    <row r="743" spans="1:19" ht="45" x14ac:dyDescent="0.25">
      <c r="A743" s="62">
        <f>IF(zgłoszenia[[#This Row],[ID]]&gt;0,A742+1,"--")</f>
        <v>740</v>
      </c>
      <c r="B743" s="14" t="s">
        <v>38</v>
      </c>
      <c r="C743" s="70">
        <v>15301</v>
      </c>
      <c r="D743" s="12">
        <v>42934</v>
      </c>
      <c r="E743" s="31" t="s">
        <v>69</v>
      </c>
      <c r="F743" s="13" t="s">
        <v>17</v>
      </c>
      <c r="G743" s="13" t="s">
        <v>18</v>
      </c>
      <c r="H743" s="13" t="s">
        <v>471</v>
      </c>
      <c r="I743" s="36" t="s">
        <v>1239</v>
      </c>
      <c r="J743" s="13">
        <v>641</v>
      </c>
      <c r="K7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BOŚ.6743.641.2017.IN</v>
      </c>
      <c r="L743" s="12">
        <v>42948</v>
      </c>
      <c r="M743" s="13" t="s">
        <v>19</v>
      </c>
      <c r="N743" s="11">
        <f ca="1">IF(zgłoszenia[[#This Row],[ID]]&gt;0,IF(zgłoszenia[[#This Row],[Data zakończenia sprawy]]=0,TODAY()-D743,zgłoszenia[[#This Row],[Data zakończenia sprawy]]-zgłoszenia[[#This Row],[Data wpływu wniosku]]),"")</f>
        <v>14</v>
      </c>
      <c r="O743" s="65">
        <f>IF($F743=dane!$B$8,6743+3,(IF($F743=dane!$B$9,6743+4,(IF($F743=dane!$B$10,6743+5,6743)))))</f>
        <v>6743</v>
      </c>
    </row>
    <row r="744" spans="1:19" ht="30" x14ac:dyDescent="0.25">
      <c r="A744" s="62">
        <f>IF(zgłoszenia[[#This Row],[ID]]&gt;0,A743+1,"--")</f>
        <v>741</v>
      </c>
      <c r="B744" s="14" t="s">
        <v>38</v>
      </c>
      <c r="C744" s="70">
        <v>15265</v>
      </c>
      <c r="D744" s="12">
        <v>42934</v>
      </c>
      <c r="E744" s="31" t="s">
        <v>416</v>
      </c>
      <c r="F744" s="13" t="s">
        <v>17</v>
      </c>
      <c r="G744" s="13" t="s">
        <v>18</v>
      </c>
      <c r="H744" s="13" t="s">
        <v>92</v>
      </c>
      <c r="I744" s="36" t="s">
        <v>1240</v>
      </c>
      <c r="J744" s="13">
        <v>640</v>
      </c>
      <c r="K7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BOŚ.6743.640.2017.IN</v>
      </c>
      <c r="L744" s="12">
        <v>42949</v>
      </c>
      <c r="M744" s="99" t="s">
        <v>1207</v>
      </c>
      <c r="N744" s="11">
        <f ca="1">IF(zgłoszenia[[#This Row],[ID]]&gt;0,IF(zgłoszenia[[#This Row],[Data zakończenia sprawy]]=0,TODAY()-D744,zgłoszenia[[#This Row],[Data zakończenia sprawy]]-zgłoszenia[[#This Row],[Data wpływu wniosku]]),"")</f>
        <v>15</v>
      </c>
      <c r="O744" s="65">
        <f>IF($F744=dane!$B$8,6743+3,(IF($F744=dane!$B$9,6743+4,(IF($F744=dane!$B$10,6743+5,6743)))))</f>
        <v>6743</v>
      </c>
    </row>
    <row r="745" spans="1:19" ht="45" x14ac:dyDescent="0.25">
      <c r="A745" s="62">
        <f>IF(zgłoszenia[[#This Row],[ID]]&gt;0,A744+1,"--")</f>
        <v>742</v>
      </c>
      <c r="B745" s="14" t="s">
        <v>40</v>
      </c>
      <c r="C745" s="70">
        <v>15231</v>
      </c>
      <c r="D745" s="12">
        <v>42933</v>
      </c>
      <c r="E745" s="31" t="s">
        <v>139</v>
      </c>
      <c r="F745" s="13" t="s">
        <v>17</v>
      </c>
      <c r="G745" s="13" t="s">
        <v>30</v>
      </c>
      <c r="H745" s="13" t="s">
        <v>601</v>
      </c>
      <c r="I745" s="36" t="s">
        <v>1241</v>
      </c>
      <c r="J745" s="13">
        <v>830</v>
      </c>
      <c r="K7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BOŚ.6743.830.2017.ŁD</v>
      </c>
      <c r="L745" s="12">
        <v>42947</v>
      </c>
      <c r="M745" s="13" t="s">
        <v>19</v>
      </c>
      <c r="N745" s="11">
        <f ca="1">IF(zgłoszenia[[#This Row],[ID]]&gt;0,IF(zgłoszenia[[#This Row],[Data zakończenia sprawy]]=0,TODAY()-D745,zgłoszenia[[#This Row],[Data zakończenia sprawy]]-zgłoszenia[[#This Row],[Data wpływu wniosku]]),"")</f>
        <v>14</v>
      </c>
      <c r="O745" s="65">
        <f>IF($F745=dane!$B$8,6743+3,(IF($F745=dane!$B$9,6743+4,(IF($F745=dane!$B$10,6743+5,6743)))))</f>
        <v>6743</v>
      </c>
    </row>
    <row r="746" spans="1:19" ht="45" x14ac:dyDescent="0.25">
      <c r="A746" s="62">
        <f>IF(zgłoszenia[[#This Row],[ID]]&gt;0,A745+1,"--")</f>
        <v>743</v>
      </c>
      <c r="B746" s="14" t="s">
        <v>40</v>
      </c>
      <c r="C746" s="70">
        <v>15198</v>
      </c>
      <c r="D746" s="12">
        <v>42933</v>
      </c>
      <c r="E746" s="31" t="s">
        <v>1242</v>
      </c>
      <c r="F746" s="13" t="s">
        <v>17</v>
      </c>
      <c r="G746" s="13" t="s">
        <v>30</v>
      </c>
      <c r="H746" s="13" t="s">
        <v>601</v>
      </c>
      <c r="I746" s="36" t="s">
        <v>649</v>
      </c>
      <c r="J746" s="13">
        <v>643</v>
      </c>
      <c r="K7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BOŚ.6743.643.2017.ŁD</v>
      </c>
      <c r="L746" s="12">
        <v>42947</v>
      </c>
      <c r="M746" s="13" t="s">
        <v>19</v>
      </c>
      <c r="N746" s="11">
        <f ca="1">IF(zgłoszenia[[#This Row],[ID]]&gt;0,IF(zgłoszenia[[#This Row],[Data zakończenia sprawy]]=0,TODAY()-D746,zgłoszenia[[#This Row],[Data zakończenia sprawy]]-zgłoszenia[[#This Row],[Data wpływu wniosku]]),"")</f>
        <v>14</v>
      </c>
      <c r="O746" s="65">
        <f>IF($F746=dane!$B$8,6743+3,(IF($F746=dane!$B$9,6743+4,(IF($F746=dane!$B$10,6743+5,6743)))))</f>
        <v>6743</v>
      </c>
    </row>
    <row r="747" spans="1:19" ht="45" x14ac:dyDescent="0.25">
      <c r="A747" s="62">
        <f>IF(zgłoszenia[[#This Row],[ID]]&gt;0,A746+1,"--")</f>
        <v>744</v>
      </c>
      <c r="B747" s="14" t="s">
        <v>40</v>
      </c>
      <c r="C747" s="70">
        <v>15378</v>
      </c>
      <c r="D747" s="12">
        <v>42935</v>
      </c>
      <c r="E747" s="31" t="s">
        <v>1243</v>
      </c>
      <c r="F747" s="13" t="s">
        <v>23</v>
      </c>
      <c r="G747" s="13" t="s">
        <v>33</v>
      </c>
      <c r="H747" s="13" t="s">
        <v>145</v>
      </c>
      <c r="I747" s="36" t="s">
        <v>1071</v>
      </c>
      <c r="J747" s="13">
        <v>648</v>
      </c>
      <c r="K7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BOŚ.6743.648.2017.ŁD</v>
      </c>
      <c r="L747" s="12">
        <v>42947</v>
      </c>
      <c r="M747" s="13" t="s">
        <v>19</v>
      </c>
      <c r="N747" s="11">
        <f ca="1">IF(zgłoszenia[[#This Row],[ID]]&gt;0,IF(zgłoszenia[[#This Row],[Data zakończenia sprawy]]=0,TODAY()-D747,zgłoszenia[[#This Row],[Data zakończenia sprawy]]-zgłoszenia[[#This Row],[Data wpływu wniosku]]),"")</f>
        <v>12</v>
      </c>
      <c r="O747" s="65">
        <f>IF($F747=dane!$B$8,6743+3,(IF($F747=dane!$B$9,6743+4,(IF($F747=dane!$B$10,6743+5,6743)))))</f>
        <v>6743</v>
      </c>
    </row>
    <row r="748" spans="1:19" ht="45" x14ac:dyDescent="0.25">
      <c r="A748" s="62">
        <f>IF(zgłoszenia[[#This Row],[ID]]&gt;0,A747+1,"--")</f>
        <v>745</v>
      </c>
      <c r="B748" s="14" t="s">
        <v>40</v>
      </c>
      <c r="C748" s="70">
        <v>15387</v>
      </c>
      <c r="D748" s="12">
        <v>42935</v>
      </c>
      <c r="E748" s="31" t="s">
        <v>384</v>
      </c>
      <c r="F748" s="13" t="s">
        <v>58</v>
      </c>
      <c r="G748" s="13" t="s">
        <v>29</v>
      </c>
      <c r="H748" s="13" t="s">
        <v>118</v>
      </c>
      <c r="I748" s="36" t="s">
        <v>1244</v>
      </c>
      <c r="J748" s="13">
        <v>67</v>
      </c>
      <c r="K748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BOŚ.6746.67.2017.ŁD</v>
      </c>
      <c r="L748" s="93">
        <v>42956</v>
      </c>
      <c r="M748" s="77" t="s">
        <v>19</v>
      </c>
      <c r="N748" s="88">
        <f ca="1">IF(zgłoszenia[[#This Row],[ID]]&gt;0,IF(zgłoszenia[[#This Row],[Data zakończenia sprawy]]=0,TODAY()-D748,zgłoszenia[[#This Row],[Data zakończenia sprawy]]-zgłoszenia[[#This Row],[Data wpływu wniosku]]),"")</f>
        <v>21</v>
      </c>
      <c r="O748" s="69">
        <f>IF($F748=dane!$B$8,6743+3,(IF($F748=dane!$B$9,6743+4,(IF($F748=dane!$B$10,6743+5,6743)))))</f>
        <v>6746</v>
      </c>
      <c r="P748" s="74"/>
      <c r="Q748" s="74"/>
      <c r="R748" s="74"/>
      <c r="S748" s="74"/>
    </row>
    <row r="749" spans="1:19" ht="30" x14ac:dyDescent="0.25">
      <c r="A749" s="62">
        <f>IF(zgłoszenia[[#This Row],[ID]]&gt;0,A748+1,"--")</f>
        <v>746</v>
      </c>
      <c r="B749" s="14" t="s">
        <v>39</v>
      </c>
      <c r="C749" s="70">
        <v>15175</v>
      </c>
      <c r="D749" s="12">
        <v>42933</v>
      </c>
      <c r="E749" s="31" t="s">
        <v>384</v>
      </c>
      <c r="F749" s="13" t="s">
        <v>58</v>
      </c>
      <c r="G749" s="13" t="s">
        <v>32</v>
      </c>
      <c r="H749" s="13" t="s">
        <v>1245</v>
      </c>
      <c r="I749" s="36" t="s">
        <v>1246</v>
      </c>
      <c r="J749" s="100">
        <v>66</v>
      </c>
      <c r="K749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BOŚ.6746.66.2017.MS</v>
      </c>
      <c r="L749" s="93">
        <v>42954</v>
      </c>
      <c r="M749" s="77" t="s">
        <v>31</v>
      </c>
      <c r="N749" s="88">
        <f ca="1">IF(zgłoszenia[[#This Row],[ID]]&gt;0,IF(zgłoszenia[[#This Row],[Data zakończenia sprawy]]=0,TODAY()-D749,zgłoszenia[[#This Row],[Data zakończenia sprawy]]-zgłoszenia[[#This Row],[Data wpływu wniosku]]),"")</f>
        <v>21</v>
      </c>
      <c r="O749" s="69">
        <f>IF($F749=dane!$B$8,6743+3,(IF($F749=dane!$B$9,6743+4,(IF($F749=dane!$B$10,6743+5,6743)))))</f>
        <v>6746</v>
      </c>
      <c r="P749" s="74"/>
      <c r="Q749" s="74"/>
      <c r="R749" s="74"/>
      <c r="S749" s="74"/>
    </row>
    <row r="750" spans="1:19" ht="45" x14ac:dyDescent="0.25">
      <c r="A750" s="62">
        <f>IF(zgłoszenia[[#This Row],[ID]]&gt;0,A749+1,"--")</f>
        <v>747</v>
      </c>
      <c r="B750" s="14" t="s">
        <v>40</v>
      </c>
      <c r="C750" s="70" t="s">
        <v>1247</v>
      </c>
      <c r="D750" s="12">
        <v>42928</v>
      </c>
      <c r="E750" s="31" t="s">
        <v>390</v>
      </c>
      <c r="F750" s="13" t="s">
        <v>20</v>
      </c>
      <c r="G750" s="13" t="s">
        <v>29</v>
      </c>
      <c r="H750" s="13" t="s">
        <v>29</v>
      </c>
      <c r="I750" s="36" t="s">
        <v>1248</v>
      </c>
      <c r="J750" s="13">
        <v>635</v>
      </c>
      <c r="K7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BOŚ.6743.635.2017.ŁD</v>
      </c>
      <c r="L750" s="12">
        <v>42933</v>
      </c>
      <c r="M750" s="13" t="s">
        <v>19</v>
      </c>
      <c r="N750" s="11">
        <f ca="1">IF(zgłoszenia[[#This Row],[ID]]&gt;0,IF(zgłoszenia[[#This Row],[Data zakończenia sprawy]]=0,TODAY()-D750,zgłoszenia[[#This Row],[Data zakończenia sprawy]]-zgłoszenia[[#This Row],[Data wpływu wniosku]]),"")</f>
        <v>5</v>
      </c>
      <c r="O750" s="65">
        <f>IF($F750=dane!$B$8,6743+3,(IF($F750=dane!$B$9,6743+4,(IF($F750=dane!$B$10,6743+5,6743)))))</f>
        <v>6743</v>
      </c>
    </row>
    <row r="751" spans="1:19" ht="60" x14ac:dyDescent="0.25">
      <c r="A751" s="62">
        <f>IF(zgłoszenia[[#This Row],[ID]]&gt;0,A750+1,"--")</f>
        <v>748</v>
      </c>
      <c r="B751" s="14" t="s">
        <v>61</v>
      </c>
      <c r="C751" s="70">
        <v>15485</v>
      </c>
      <c r="D751" s="12">
        <v>42936</v>
      </c>
      <c r="E751" s="31" t="s">
        <v>1249</v>
      </c>
      <c r="F751" s="13" t="s">
        <v>17</v>
      </c>
      <c r="G751" s="13" t="s">
        <v>29</v>
      </c>
      <c r="H751" s="13" t="s">
        <v>309</v>
      </c>
      <c r="I751" s="36" t="s">
        <v>1250</v>
      </c>
      <c r="J751" s="13">
        <v>657</v>
      </c>
      <c r="K7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BOŚ.6743.657.2017.WK</v>
      </c>
      <c r="L751" s="12">
        <v>42957</v>
      </c>
      <c r="M751" s="13" t="s">
        <v>19</v>
      </c>
      <c r="N751" s="11">
        <f ca="1">IF(zgłoszenia[[#This Row],[ID]]&gt;0,IF(zgłoszenia[[#This Row],[Data zakończenia sprawy]]=0,TODAY()-D751,zgłoszenia[[#This Row],[Data zakończenia sprawy]]-zgłoszenia[[#This Row],[Data wpływu wniosku]]),"")</f>
        <v>21</v>
      </c>
      <c r="O751" s="65">
        <f>IF($F751=dane!$B$8,6743+3,(IF($F751=dane!$B$9,6743+4,(IF($F751=dane!$B$10,6743+5,6743)))))</f>
        <v>6743</v>
      </c>
    </row>
    <row r="752" spans="1:19" ht="45" x14ac:dyDescent="0.25">
      <c r="A752" s="62">
        <f>IF(zgłoszenia[[#This Row],[ID]]&gt;0,A751+1,"--")</f>
        <v>749</v>
      </c>
      <c r="B752" s="14" t="s">
        <v>40</v>
      </c>
      <c r="C752" s="70" t="s">
        <v>1251</v>
      </c>
      <c r="D752" s="12">
        <v>42936</v>
      </c>
      <c r="E752" s="31" t="s">
        <v>1119</v>
      </c>
      <c r="F752" s="13" t="s">
        <v>17</v>
      </c>
      <c r="G752" s="13" t="s">
        <v>29</v>
      </c>
      <c r="H752" s="13" t="s">
        <v>309</v>
      </c>
      <c r="I752" s="36" t="s">
        <v>1252</v>
      </c>
      <c r="J752" s="13">
        <v>644</v>
      </c>
      <c r="K7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BOŚ.6743.644.2017.ŁD</v>
      </c>
      <c r="L752" s="12">
        <v>42947</v>
      </c>
      <c r="M752" s="13" t="s">
        <v>19</v>
      </c>
      <c r="N752" s="11">
        <f ca="1">IF(zgłoszenia[[#This Row],[ID]]&gt;0,IF(zgłoszenia[[#This Row],[Data zakończenia sprawy]]=0,TODAY()-D752,zgłoszenia[[#This Row],[Data zakończenia sprawy]]-zgłoszenia[[#This Row],[Data wpływu wniosku]]),"")</f>
        <v>11</v>
      </c>
      <c r="O752" s="65">
        <f>IF($F752=dane!$B$8,6743+3,(IF($F752=dane!$B$9,6743+4,(IF($F752=dane!$B$10,6743+5,6743)))))</f>
        <v>6743</v>
      </c>
    </row>
    <row r="753" spans="1:18" ht="45" x14ac:dyDescent="0.25">
      <c r="A753" s="62">
        <f>IF(zgłoszenia[[#This Row],[ID]]&gt;0,A752+1,"--")</f>
        <v>750</v>
      </c>
      <c r="B753" s="14" t="s">
        <v>60</v>
      </c>
      <c r="C753" s="70">
        <v>15511</v>
      </c>
      <c r="D753" s="12">
        <v>42936</v>
      </c>
      <c r="E753" s="71" t="s">
        <v>1942</v>
      </c>
      <c r="F753" s="13" t="s">
        <v>17</v>
      </c>
      <c r="G753" s="13" t="s">
        <v>33</v>
      </c>
      <c r="H753" s="13" t="s">
        <v>33</v>
      </c>
      <c r="I753" s="36" t="s">
        <v>1253</v>
      </c>
      <c r="J753" s="13">
        <v>647</v>
      </c>
      <c r="K7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BOŚ.6743.647.2017.EJ</v>
      </c>
      <c r="L753" s="12">
        <v>42963</v>
      </c>
      <c r="M753" s="13" t="s">
        <v>62</v>
      </c>
      <c r="N753" s="11">
        <f ca="1">IF(zgłoszenia[[#This Row],[ID]]&gt;0,IF(zgłoszenia[[#This Row],[Data zakończenia sprawy]]=0,TODAY()-D753,zgłoszenia[[#This Row],[Data zakończenia sprawy]]-zgłoszenia[[#This Row],[Data wpływu wniosku]]),"")</f>
        <v>27</v>
      </c>
      <c r="O753" s="65">
        <f>IF($F753=dane!$B$8,6743+3,(IF($F753=dane!$B$9,6743+4,(IF($F753=dane!$B$10,6743+5,6743)))))</f>
        <v>6743</v>
      </c>
    </row>
    <row r="754" spans="1:18" ht="45" x14ac:dyDescent="0.25">
      <c r="A754" s="62">
        <f>IF(zgłoszenia[[#This Row],[ID]]&gt;0,A753+1,"--")</f>
        <v>751</v>
      </c>
      <c r="B754" s="14" t="s">
        <v>60</v>
      </c>
      <c r="C754" s="70">
        <v>15517</v>
      </c>
      <c r="D754" s="12">
        <v>42936</v>
      </c>
      <c r="E754" s="31" t="s">
        <v>1254</v>
      </c>
      <c r="F754" s="13" t="s">
        <v>23</v>
      </c>
      <c r="G754" s="13" t="s">
        <v>32</v>
      </c>
      <c r="H754" s="13" t="s">
        <v>419</v>
      </c>
      <c r="I754" s="36" t="s">
        <v>962</v>
      </c>
      <c r="J754" s="13">
        <v>651</v>
      </c>
      <c r="K7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BOŚ.6743.651.2017.EJ</v>
      </c>
      <c r="L754" s="12">
        <v>42954</v>
      </c>
      <c r="M754" s="13" t="s">
        <v>19</v>
      </c>
      <c r="N754" s="11">
        <f ca="1">IF(zgłoszenia[[#This Row],[ID]]&gt;0,IF(zgłoszenia[[#This Row],[Data zakończenia sprawy]]=0,TODAY()-D754,zgłoszenia[[#This Row],[Data zakończenia sprawy]]-zgłoszenia[[#This Row],[Data wpływu wniosku]]),"")</f>
        <v>18</v>
      </c>
      <c r="O754" s="65">
        <f>IF($F754=dane!$B$8,6743+3,(IF($F754=dane!$B$9,6743+4,(IF($F754=dane!$B$10,6743+5,6743)))))</f>
        <v>6743</v>
      </c>
    </row>
    <row r="755" spans="1:18" ht="45" x14ac:dyDescent="0.25">
      <c r="A755" s="62">
        <f>IF(zgłoszenia[[#This Row],[ID]]&gt;0,A754+1,"--")</f>
        <v>752</v>
      </c>
      <c r="B755" s="14" t="s">
        <v>38</v>
      </c>
      <c r="C755" s="70">
        <v>15575</v>
      </c>
      <c r="D755" s="12">
        <v>42937</v>
      </c>
      <c r="E755" s="31" t="s">
        <v>1255</v>
      </c>
      <c r="F755" s="13" t="s">
        <v>17</v>
      </c>
      <c r="G755" s="13" t="s">
        <v>18</v>
      </c>
      <c r="H755" s="13" t="s">
        <v>96</v>
      </c>
      <c r="I755" s="36" t="s">
        <v>1256</v>
      </c>
      <c r="J755" s="13">
        <v>658</v>
      </c>
      <c r="K7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BOŚ.6743.658.2017.IN</v>
      </c>
      <c r="L755" s="12">
        <v>42996</v>
      </c>
      <c r="M755" s="13" t="s">
        <v>22</v>
      </c>
      <c r="N755" s="11">
        <f ca="1">IF(zgłoszenia[[#This Row],[ID]]&gt;0,IF(zgłoszenia[[#This Row],[Data zakończenia sprawy]]=0,TODAY()-D755,zgłoszenia[[#This Row],[Data zakończenia sprawy]]-zgłoszenia[[#This Row],[Data wpływu wniosku]]),"")</f>
        <v>59</v>
      </c>
      <c r="O755" s="65">
        <f>IF($F755=dane!$B$8,6743+3,(IF($F755=dane!$B$9,6743+4,(IF($F755=dane!$B$10,6743+5,6743)))))</f>
        <v>6743</v>
      </c>
    </row>
    <row r="756" spans="1:18" ht="45" x14ac:dyDescent="0.25">
      <c r="A756" s="62">
        <f>IF(zgłoszenia[[#This Row],[ID]]&gt;0,A755+1,"--")</f>
        <v>753</v>
      </c>
      <c r="B756" s="14" t="s">
        <v>11</v>
      </c>
      <c r="C756" s="70">
        <v>15582</v>
      </c>
      <c r="D756" s="12">
        <v>42937</v>
      </c>
      <c r="E756" s="31" t="s">
        <v>114</v>
      </c>
      <c r="F756" s="13" t="s">
        <v>23</v>
      </c>
      <c r="G756" s="13" t="s">
        <v>24</v>
      </c>
      <c r="H756" s="13" t="s">
        <v>24</v>
      </c>
      <c r="I756" s="36" t="s">
        <v>1257</v>
      </c>
      <c r="J756" s="13">
        <v>650</v>
      </c>
      <c r="K7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BOŚ.6743.650.2017.AA</v>
      </c>
      <c r="L756" s="12">
        <v>42955</v>
      </c>
      <c r="M756" s="13" t="s">
        <v>19</v>
      </c>
      <c r="N756" s="11">
        <f ca="1">IF(zgłoszenia[[#This Row],[ID]]&gt;0,IF(zgłoszenia[[#This Row],[Data zakończenia sprawy]]=0,TODAY()-D756,zgłoszenia[[#This Row],[Data zakończenia sprawy]]-zgłoszenia[[#This Row],[Data wpływu wniosku]]),"")</f>
        <v>18</v>
      </c>
      <c r="O756" s="65">
        <f>IF($F756=dane!$B$8,6743+3,(IF($F756=dane!$B$9,6743+4,(IF($F756=dane!$B$10,6743+5,6743)))))</f>
        <v>6743</v>
      </c>
    </row>
    <row r="757" spans="1:18" ht="45" x14ac:dyDescent="0.25">
      <c r="A757" s="62">
        <f>IF(zgłoszenia[[#This Row],[ID]]&gt;0,A756+1,"--")</f>
        <v>754</v>
      </c>
      <c r="B757" s="14" t="s">
        <v>40</v>
      </c>
      <c r="C757" s="70">
        <v>15463</v>
      </c>
      <c r="D757" s="12">
        <v>42936</v>
      </c>
      <c r="E757" s="31" t="s">
        <v>139</v>
      </c>
      <c r="F757" s="13" t="s">
        <v>17</v>
      </c>
      <c r="G757" s="13" t="s">
        <v>29</v>
      </c>
      <c r="H757" s="13" t="s">
        <v>118</v>
      </c>
      <c r="I757" s="36" t="s">
        <v>1258</v>
      </c>
      <c r="J757" s="13">
        <v>742</v>
      </c>
      <c r="K7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BOŚ.6743.742.2017.ŁD</v>
      </c>
      <c r="L757" s="12">
        <v>42955</v>
      </c>
      <c r="M757" s="13" t="s">
        <v>19</v>
      </c>
      <c r="N757" s="11">
        <f ca="1">IF(zgłoszenia[[#This Row],[ID]]&gt;0,IF(zgłoszenia[[#This Row],[Data zakończenia sprawy]]=0,TODAY()-D757,zgłoszenia[[#This Row],[Data zakończenia sprawy]]-zgłoszenia[[#This Row],[Data wpływu wniosku]]),"")</f>
        <v>19</v>
      </c>
      <c r="O757" s="65">
        <f>IF($F757=dane!$B$8,6743+3,(IF($F757=dane!$B$9,6743+4,(IF($F757=dane!$B$10,6743+5,6743)))))</f>
        <v>6743</v>
      </c>
    </row>
    <row r="758" spans="1:18" ht="45" x14ac:dyDescent="0.25">
      <c r="A758" s="62">
        <f>IF(zgłoszenia[[#This Row],[ID]]&gt;0,A757+1,"--")</f>
        <v>755</v>
      </c>
      <c r="B758" s="14" t="s">
        <v>40</v>
      </c>
      <c r="C758" s="70">
        <v>15460</v>
      </c>
      <c r="D758" s="12">
        <v>42936</v>
      </c>
      <c r="E758" s="31" t="s">
        <v>139</v>
      </c>
      <c r="F758" s="13" t="s">
        <v>17</v>
      </c>
      <c r="G758" s="13" t="s">
        <v>29</v>
      </c>
      <c r="H758" s="13" t="s">
        <v>118</v>
      </c>
      <c r="I758" s="36" t="s">
        <v>1259</v>
      </c>
      <c r="J758" s="13">
        <v>741</v>
      </c>
      <c r="K7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BOŚ.6743.741.2017.ŁD</v>
      </c>
      <c r="L758" s="12">
        <v>42955</v>
      </c>
      <c r="M758" s="13" t="s">
        <v>19</v>
      </c>
      <c r="N758" s="11">
        <f ca="1">IF(zgłoszenia[[#This Row],[ID]]&gt;0,IF(zgłoszenia[[#This Row],[Data zakończenia sprawy]]=0,TODAY()-D758,zgłoszenia[[#This Row],[Data zakończenia sprawy]]-zgłoszenia[[#This Row],[Data wpływu wniosku]]),"")</f>
        <v>19</v>
      </c>
      <c r="O758" s="65">
        <f>IF($F758=dane!$B$8,6743+3,(IF($F758=dane!$B$9,6743+4,(IF($F758=dane!$B$10,6743+5,6743)))))</f>
        <v>6743</v>
      </c>
    </row>
    <row r="759" spans="1:18" ht="45" x14ac:dyDescent="0.25">
      <c r="A759" s="62">
        <f>IF(zgłoszenia[[#This Row],[ID]]&gt;0,A758+1,"--")</f>
        <v>756</v>
      </c>
      <c r="B759" s="14" t="s">
        <v>40</v>
      </c>
      <c r="C759" s="70">
        <v>15454</v>
      </c>
      <c r="D759" s="12">
        <v>42936</v>
      </c>
      <c r="E759" s="31" t="s">
        <v>139</v>
      </c>
      <c r="F759" s="13" t="s">
        <v>17</v>
      </c>
      <c r="G759" s="13" t="s">
        <v>29</v>
      </c>
      <c r="H759" s="13" t="s">
        <v>118</v>
      </c>
      <c r="I759" s="36" t="s">
        <v>1260</v>
      </c>
      <c r="J759" s="13">
        <v>737</v>
      </c>
      <c r="K7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BOŚ.6743.737.2017.ŁD</v>
      </c>
      <c r="L759" s="12">
        <v>42955</v>
      </c>
      <c r="M759" s="13" t="s">
        <v>19</v>
      </c>
      <c r="N759" s="11">
        <f ca="1">IF(zgłoszenia[[#This Row],[ID]]&gt;0,IF(zgłoszenia[[#This Row],[Data zakończenia sprawy]]=0,TODAY()-D759,zgłoszenia[[#This Row],[Data zakończenia sprawy]]-zgłoszenia[[#This Row],[Data wpływu wniosku]]),"")</f>
        <v>19</v>
      </c>
      <c r="O759" s="65">
        <f>IF($F759=dane!$B$8,6743+3,(IF($F759=dane!$B$9,6743+4,(IF($F759=dane!$B$10,6743+5,6743)))))</f>
        <v>6743</v>
      </c>
    </row>
    <row r="760" spans="1:18" ht="45" x14ac:dyDescent="0.25">
      <c r="A760" s="62">
        <f>IF(zgłoszenia[[#This Row],[ID]]&gt;0,A759+1,"--")</f>
        <v>757</v>
      </c>
      <c r="B760" s="14" t="s">
        <v>40</v>
      </c>
      <c r="C760" s="70">
        <v>15452</v>
      </c>
      <c r="D760" s="12">
        <v>42936</v>
      </c>
      <c r="E760" s="31" t="s">
        <v>139</v>
      </c>
      <c r="F760" s="13" t="s">
        <v>17</v>
      </c>
      <c r="G760" s="13" t="s">
        <v>29</v>
      </c>
      <c r="H760" s="13" t="s">
        <v>118</v>
      </c>
      <c r="I760" s="36" t="s">
        <v>1167</v>
      </c>
      <c r="J760" s="13">
        <v>738</v>
      </c>
      <c r="K7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BOŚ.6743.738.2017.ŁD</v>
      </c>
      <c r="L760" s="12">
        <v>42955</v>
      </c>
      <c r="M760" s="13" t="s">
        <v>19</v>
      </c>
      <c r="N760" s="11">
        <f ca="1">IF(zgłoszenia[[#This Row],[ID]]&gt;0,IF(zgłoszenia[[#This Row],[Data zakończenia sprawy]]=0,TODAY()-D760,zgłoszenia[[#This Row],[Data zakończenia sprawy]]-zgłoszenia[[#This Row],[Data wpływu wniosku]]),"")</f>
        <v>19</v>
      </c>
      <c r="O760" s="65">
        <f>IF($F760=dane!$B$8,6743+3,(IF($F760=dane!$B$9,6743+4,(IF($F760=dane!$B$10,6743+5,6743)))))</f>
        <v>6743</v>
      </c>
    </row>
    <row r="761" spans="1:18" ht="45" x14ac:dyDescent="0.25">
      <c r="A761" s="62">
        <f>IF(zgłoszenia[[#This Row],[ID]]&gt;0,A760+1,"--")</f>
        <v>758</v>
      </c>
      <c r="B761" s="14" t="s">
        <v>40</v>
      </c>
      <c r="C761" s="70">
        <v>15450</v>
      </c>
      <c r="D761" s="12">
        <v>42936</v>
      </c>
      <c r="E761" s="31" t="s">
        <v>139</v>
      </c>
      <c r="F761" s="13" t="s">
        <v>17</v>
      </c>
      <c r="G761" s="13" t="s">
        <v>29</v>
      </c>
      <c r="H761" s="13" t="s">
        <v>118</v>
      </c>
      <c r="I761" s="36" t="s">
        <v>1261</v>
      </c>
      <c r="J761" s="13">
        <v>740</v>
      </c>
      <c r="K7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BOŚ.6743.740.2017.ŁD</v>
      </c>
      <c r="L761" s="12">
        <v>42955</v>
      </c>
      <c r="M761" s="13" t="s">
        <v>19</v>
      </c>
      <c r="N761" s="11">
        <f ca="1">IF(zgłoszenia[[#This Row],[ID]]&gt;0,IF(zgłoszenia[[#This Row],[Data zakończenia sprawy]]=0,TODAY()-D761,zgłoszenia[[#This Row],[Data zakończenia sprawy]]-zgłoszenia[[#This Row],[Data wpływu wniosku]]),"")</f>
        <v>19</v>
      </c>
      <c r="O761" s="65">
        <f>IF($F761=dane!$B$8,6743+3,(IF($F761=dane!$B$9,6743+4,(IF($F761=dane!$B$10,6743+5,6743)))))</f>
        <v>6743</v>
      </c>
    </row>
    <row r="762" spans="1:18" ht="45" x14ac:dyDescent="0.25">
      <c r="A762" s="62">
        <f>IF(zgłoszenia[[#This Row],[ID]]&gt;0,A761+1,"--")</f>
        <v>759</v>
      </c>
      <c r="B762" s="14" t="s">
        <v>40</v>
      </c>
      <c r="C762" s="70">
        <v>15446</v>
      </c>
      <c r="D762" s="12">
        <v>42936</v>
      </c>
      <c r="E762" s="31" t="s">
        <v>139</v>
      </c>
      <c r="F762" s="13" t="s">
        <v>17</v>
      </c>
      <c r="G762" s="13" t="s">
        <v>29</v>
      </c>
      <c r="H762" s="13" t="s">
        <v>118</v>
      </c>
      <c r="I762" s="36" t="s">
        <v>1262</v>
      </c>
      <c r="J762" s="13">
        <v>739</v>
      </c>
      <c r="K7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BOŚ.6743.739.2017.ŁD</v>
      </c>
      <c r="L762" s="12">
        <v>42955</v>
      </c>
      <c r="M762" s="13" t="s">
        <v>19</v>
      </c>
      <c r="N762" s="11">
        <f ca="1">IF(zgłoszenia[[#This Row],[ID]]&gt;0,IF(zgłoszenia[[#This Row],[Data zakończenia sprawy]]=0,TODAY()-D762,zgłoszenia[[#This Row],[Data zakończenia sprawy]]-zgłoszenia[[#This Row],[Data wpływu wniosku]]),"")</f>
        <v>19</v>
      </c>
      <c r="O762" s="65">
        <f>IF($F762=dane!$B$8,6743+3,(IF($F762=dane!$B$9,6743+4,(IF($F762=dane!$B$10,6743+5,6743)))))</f>
        <v>6743</v>
      </c>
    </row>
    <row r="763" spans="1:18" ht="45" x14ac:dyDescent="0.25">
      <c r="A763" s="62">
        <f>IF(zgłoszenia[[#This Row],[ID]]&gt;0,A762+1,"--")</f>
        <v>760</v>
      </c>
      <c r="B763" s="14" t="s">
        <v>60</v>
      </c>
      <c r="C763" s="70">
        <v>15660</v>
      </c>
      <c r="D763" s="12">
        <v>42937</v>
      </c>
      <c r="E763" s="31" t="s">
        <v>114</v>
      </c>
      <c r="F763" s="13" t="s">
        <v>23</v>
      </c>
      <c r="G763" s="13" t="s">
        <v>33</v>
      </c>
      <c r="H763" s="13" t="s">
        <v>1263</v>
      </c>
      <c r="I763" s="36" t="s">
        <v>1264</v>
      </c>
      <c r="J763" s="13">
        <v>654</v>
      </c>
      <c r="K7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BOŚ.6743.654.2017.EJ</v>
      </c>
      <c r="L763" s="12">
        <v>42948</v>
      </c>
      <c r="M763" s="13" t="s">
        <v>19</v>
      </c>
      <c r="N763" s="11">
        <f ca="1">IF(zgłoszenia[[#This Row],[ID]]&gt;0,IF(zgłoszenia[[#This Row],[Data zakończenia sprawy]]=0,TODAY()-D763,zgłoszenia[[#This Row],[Data zakończenia sprawy]]-zgłoszenia[[#This Row],[Data wpływu wniosku]]),"")</f>
        <v>11</v>
      </c>
      <c r="O763" s="65">
        <f>IF($F763=dane!$B$8,6743+3,(IF($F763=dane!$B$9,6743+4,(IF($F763=dane!$B$10,6743+5,6743)))))</f>
        <v>6743</v>
      </c>
    </row>
    <row r="764" spans="1:18" ht="60" x14ac:dyDescent="0.25">
      <c r="A764" s="62">
        <f>IF(zgłoszenia[[#This Row],[ID]]&gt;0,A763+1,"--")</f>
        <v>761</v>
      </c>
      <c r="B764" s="14" t="s">
        <v>40</v>
      </c>
      <c r="C764" s="70">
        <v>15623</v>
      </c>
      <c r="D764" s="12">
        <v>42937</v>
      </c>
      <c r="E764" s="31" t="s">
        <v>1265</v>
      </c>
      <c r="F764" s="13" t="s">
        <v>57</v>
      </c>
      <c r="G764" s="13" t="s">
        <v>21</v>
      </c>
      <c r="H764" s="13" t="s">
        <v>445</v>
      </c>
      <c r="I764" s="36" t="s">
        <v>1266</v>
      </c>
      <c r="J764" s="100">
        <v>46</v>
      </c>
      <c r="K764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BOŚ.6748.46.2017.ŁD</v>
      </c>
      <c r="L764" s="93">
        <v>42958</v>
      </c>
      <c r="M764" s="77" t="s">
        <v>19</v>
      </c>
      <c r="N764" s="88">
        <f ca="1">IF(zgłoszenia[[#This Row],[ID]]&gt;0,IF(zgłoszenia[[#This Row],[Data zakończenia sprawy]]=0,TODAY()-D764,zgłoszenia[[#This Row],[Data zakończenia sprawy]]-zgłoszenia[[#This Row],[Data wpływu wniosku]]),"")</f>
        <v>21</v>
      </c>
      <c r="O764" s="69">
        <f>IF($F764=dane!$B$8,6743+3,(IF($F764=dane!$B$9,6743+4,(IF($F764=dane!$B$10,6743+5,6743)))))</f>
        <v>6748</v>
      </c>
      <c r="P764" s="74"/>
      <c r="Q764" s="74"/>
      <c r="R764" s="74"/>
    </row>
    <row r="765" spans="1:18" ht="45" x14ac:dyDescent="0.25">
      <c r="A765" s="62">
        <f>IF(zgłoszenia[[#This Row],[ID]]&gt;0,A764+1,"--")</f>
        <v>762</v>
      </c>
      <c r="B765" s="14" t="s">
        <v>40</v>
      </c>
      <c r="C765" s="70">
        <v>15766</v>
      </c>
      <c r="D765" s="12">
        <v>42940</v>
      </c>
      <c r="E765" s="31" t="s">
        <v>139</v>
      </c>
      <c r="F765" s="13" t="s">
        <v>17</v>
      </c>
      <c r="G765" s="13" t="s">
        <v>29</v>
      </c>
      <c r="H765" s="13" t="s">
        <v>118</v>
      </c>
      <c r="I765" s="36" t="s">
        <v>1267</v>
      </c>
      <c r="J765" s="13">
        <v>747</v>
      </c>
      <c r="K7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BOŚ.6743.747.2017.ŁD</v>
      </c>
      <c r="L765" s="12">
        <v>42955</v>
      </c>
      <c r="M765" s="13" t="s">
        <v>19</v>
      </c>
      <c r="N765" s="11">
        <f ca="1">IF(zgłoszenia[[#This Row],[ID]]&gt;0,IF(zgłoszenia[[#This Row],[Data zakończenia sprawy]]=0,TODAY()-D765,zgłoszenia[[#This Row],[Data zakończenia sprawy]]-zgłoszenia[[#This Row],[Data wpływu wniosku]]),"")</f>
        <v>15</v>
      </c>
      <c r="O765" s="65">
        <f>IF($F765=dane!$B$8,6743+3,(IF($F765=dane!$B$9,6743+4,(IF($F765=dane!$B$10,6743+5,6743)))))</f>
        <v>6743</v>
      </c>
    </row>
    <row r="766" spans="1:18" ht="45" x14ac:dyDescent="0.25">
      <c r="A766" s="62">
        <f>IF(zgłoszenia[[#This Row],[ID]]&gt;0,A765+1,"--")</f>
        <v>763</v>
      </c>
      <c r="B766" s="14" t="s">
        <v>40</v>
      </c>
      <c r="C766" s="70">
        <v>15765</v>
      </c>
      <c r="D766" s="12">
        <v>42940</v>
      </c>
      <c r="E766" s="31" t="s">
        <v>139</v>
      </c>
      <c r="F766" s="13" t="s">
        <v>17</v>
      </c>
      <c r="G766" s="13" t="s">
        <v>29</v>
      </c>
      <c r="H766" s="13" t="s">
        <v>118</v>
      </c>
      <c r="I766" s="36" t="s">
        <v>1268</v>
      </c>
      <c r="J766" s="13">
        <v>748</v>
      </c>
      <c r="K7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BOŚ.6743.748.2017.ŁD</v>
      </c>
      <c r="L766" s="12">
        <v>42955</v>
      </c>
      <c r="M766" s="13" t="s">
        <v>19</v>
      </c>
      <c r="N766" s="11">
        <f ca="1">IF(zgłoszenia[[#This Row],[ID]]&gt;0,IF(zgłoszenia[[#This Row],[Data zakończenia sprawy]]=0,TODAY()-D766,zgłoszenia[[#This Row],[Data zakończenia sprawy]]-zgłoszenia[[#This Row],[Data wpływu wniosku]]),"")</f>
        <v>15</v>
      </c>
      <c r="O766" s="65">
        <f>IF($F766=dane!$B$8,6743+3,(IF($F766=dane!$B$9,6743+4,(IF($F766=dane!$B$10,6743+5,6743)))))</f>
        <v>6743</v>
      </c>
    </row>
    <row r="767" spans="1:18" ht="45" x14ac:dyDescent="0.25">
      <c r="A767" s="62">
        <f>IF(zgłoszenia[[#This Row],[ID]]&gt;0,A766+1,"--")</f>
        <v>764</v>
      </c>
      <c r="B767" s="14" t="s">
        <v>40</v>
      </c>
      <c r="C767" s="70">
        <v>15764</v>
      </c>
      <c r="D767" s="12">
        <v>42940</v>
      </c>
      <c r="E767" s="31" t="s">
        <v>139</v>
      </c>
      <c r="F767" s="13" t="s">
        <v>17</v>
      </c>
      <c r="G767" s="13" t="s">
        <v>29</v>
      </c>
      <c r="H767" s="13" t="s">
        <v>118</v>
      </c>
      <c r="I767" s="36" t="s">
        <v>1269</v>
      </c>
      <c r="J767" s="13">
        <v>746</v>
      </c>
      <c r="K7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BOŚ.6743.746.2017.ŁD</v>
      </c>
      <c r="L767" s="12">
        <v>42955</v>
      </c>
      <c r="M767" s="13" t="s">
        <v>19</v>
      </c>
      <c r="N767" s="11">
        <f ca="1">IF(zgłoszenia[[#This Row],[ID]]&gt;0,IF(zgłoszenia[[#This Row],[Data zakończenia sprawy]]=0,TODAY()-D767,zgłoszenia[[#This Row],[Data zakończenia sprawy]]-zgłoszenia[[#This Row],[Data wpływu wniosku]]),"")</f>
        <v>15</v>
      </c>
      <c r="O767" s="65">
        <f>IF($F767=dane!$B$8,6743+3,(IF($F767=dane!$B$9,6743+4,(IF($F767=dane!$B$10,6743+5,6743)))))</f>
        <v>6743</v>
      </c>
    </row>
    <row r="768" spans="1:18" ht="45" x14ac:dyDescent="0.25">
      <c r="A768" s="62">
        <f>IF(zgłoszenia[[#This Row],[ID]]&gt;0,A767+1,"--")</f>
        <v>765</v>
      </c>
      <c r="B768" s="14" t="s">
        <v>40</v>
      </c>
      <c r="C768" s="70">
        <v>15763</v>
      </c>
      <c r="D768" s="12">
        <v>42940</v>
      </c>
      <c r="E768" s="31" t="s">
        <v>139</v>
      </c>
      <c r="F768" s="13" t="s">
        <v>17</v>
      </c>
      <c r="G768" s="13" t="s">
        <v>29</v>
      </c>
      <c r="H768" s="13" t="s">
        <v>118</v>
      </c>
      <c r="I768" s="36" t="s">
        <v>1270</v>
      </c>
      <c r="J768" s="13">
        <v>745</v>
      </c>
      <c r="K7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BOŚ.6743.745.2017.ŁD</v>
      </c>
      <c r="L768" s="12">
        <v>42955</v>
      </c>
      <c r="M768" s="13" t="s">
        <v>19</v>
      </c>
      <c r="N768" s="11">
        <f ca="1">IF(zgłoszenia[[#This Row],[ID]]&gt;0,IF(zgłoszenia[[#This Row],[Data zakończenia sprawy]]=0,TODAY()-D768,zgłoszenia[[#This Row],[Data zakończenia sprawy]]-zgłoszenia[[#This Row],[Data wpływu wniosku]]),"")</f>
        <v>15</v>
      </c>
      <c r="O768" s="65">
        <f>IF($F768=dane!$B$8,6743+3,(IF($F768=dane!$B$9,6743+4,(IF($F768=dane!$B$10,6743+5,6743)))))</f>
        <v>6743</v>
      </c>
    </row>
    <row r="769" spans="1:18" ht="45" x14ac:dyDescent="0.25">
      <c r="A769" s="62">
        <f>IF(zgłoszenia[[#This Row],[ID]]&gt;0,A768+1,"--")</f>
        <v>766</v>
      </c>
      <c r="B769" s="14" t="s">
        <v>40</v>
      </c>
      <c r="C769" s="70">
        <v>15762</v>
      </c>
      <c r="D769" s="12">
        <v>42940</v>
      </c>
      <c r="E769" s="31" t="s">
        <v>139</v>
      </c>
      <c r="F769" s="13" t="s">
        <v>17</v>
      </c>
      <c r="G769" s="13" t="s">
        <v>29</v>
      </c>
      <c r="H769" s="13" t="s">
        <v>118</v>
      </c>
      <c r="I769" s="36" t="s">
        <v>1271</v>
      </c>
      <c r="J769" s="13">
        <v>744</v>
      </c>
      <c r="K7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BOŚ..744.2017.ŁD</v>
      </c>
      <c r="L769" s="12">
        <v>42955</v>
      </c>
      <c r="M769" s="13" t="s">
        <v>19</v>
      </c>
      <c r="N769" s="11">
        <f ca="1">IF(zgłoszenia[[#This Row],[ID]]&gt;0,IF(zgłoszenia[[#This Row],[Data zakończenia sprawy]]=0,TODAY()-D769,zgłoszenia[[#This Row],[Data zakończenia sprawy]]-zgłoszenia[[#This Row],[Data wpływu wniosku]]),"")</f>
        <v>15</v>
      </c>
      <c r="O769" s="68"/>
    </row>
    <row r="770" spans="1:18" ht="45" x14ac:dyDescent="0.25">
      <c r="A770" s="62">
        <f>IF(zgłoszenia[[#This Row],[ID]]&gt;0,A769+1,"--")</f>
        <v>767</v>
      </c>
      <c r="B770" s="14" t="s">
        <v>40</v>
      </c>
      <c r="C770" s="70">
        <v>15761</v>
      </c>
      <c r="D770" s="12">
        <v>42940</v>
      </c>
      <c r="E770" s="31" t="s">
        <v>139</v>
      </c>
      <c r="F770" s="13" t="s">
        <v>17</v>
      </c>
      <c r="G770" s="13" t="s">
        <v>29</v>
      </c>
      <c r="H770" s="13" t="s">
        <v>118</v>
      </c>
      <c r="I770" s="36" t="s">
        <v>1272</v>
      </c>
      <c r="J770" s="13">
        <v>743</v>
      </c>
      <c r="K7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BOŚ.6743.743.2017.ŁD</v>
      </c>
      <c r="L770" s="12">
        <v>42955</v>
      </c>
      <c r="M770" s="13" t="s">
        <v>19</v>
      </c>
      <c r="N770" s="11">
        <f ca="1">IF(zgłoszenia[[#This Row],[ID]]&gt;0,IF(zgłoszenia[[#This Row],[Data zakończenia sprawy]]=0,TODAY()-D770,zgłoszenia[[#This Row],[Data zakończenia sprawy]]-zgłoszenia[[#This Row],[Data wpływu wniosku]]),"")</f>
        <v>15</v>
      </c>
      <c r="O770" s="65">
        <f>IF($F770=dane!$B$8,6743+3,(IF($F770=dane!$B$9,6743+4,(IF($F770=dane!$B$10,6743+5,6743)))))</f>
        <v>6743</v>
      </c>
    </row>
    <row r="771" spans="1:18" ht="45" x14ac:dyDescent="0.25">
      <c r="A771" s="62">
        <f>IF(zgłoszenia[[#This Row],[ID]]&gt;0,A770+1,"--")</f>
        <v>768</v>
      </c>
      <c r="B771" s="14" t="s">
        <v>40</v>
      </c>
      <c r="C771" s="70">
        <v>15735</v>
      </c>
      <c r="D771" s="12">
        <v>42940</v>
      </c>
      <c r="E771" s="31" t="s">
        <v>1273</v>
      </c>
      <c r="F771" s="13" t="s">
        <v>23</v>
      </c>
      <c r="G771" s="13" t="s">
        <v>29</v>
      </c>
      <c r="H771" s="13" t="s">
        <v>99</v>
      </c>
      <c r="I771" s="36" t="s">
        <v>1274</v>
      </c>
      <c r="J771" s="13">
        <v>831</v>
      </c>
      <c r="K7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BOŚ.6743.831.2017.ŁD</v>
      </c>
      <c r="L771" s="12">
        <v>42955</v>
      </c>
      <c r="M771" s="13" t="s">
        <v>19</v>
      </c>
      <c r="N771" s="11">
        <f ca="1">IF(zgłoszenia[[#This Row],[ID]]&gt;0,IF(zgłoszenia[[#This Row],[Data zakończenia sprawy]]=0,TODAY()-D771,zgłoszenia[[#This Row],[Data zakończenia sprawy]]-zgłoszenia[[#This Row],[Data wpływu wniosku]]),"")</f>
        <v>15</v>
      </c>
      <c r="O771" s="65">
        <f>IF($F771=dane!$B$8,6743+3,(IF($F771=dane!$B$9,6743+4,(IF($F771=dane!$B$10,6743+5,6743)))))</f>
        <v>6743</v>
      </c>
    </row>
    <row r="772" spans="1:18" ht="45" x14ac:dyDescent="0.25">
      <c r="A772" s="62">
        <f>IF(zgłoszenia[[#This Row],[ID]]&gt;0,A771+1,"--")</f>
        <v>769</v>
      </c>
      <c r="B772" s="14" t="s">
        <v>40</v>
      </c>
      <c r="C772" s="70">
        <v>15740</v>
      </c>
      <c r="D772" s="12">
        <v>42940</v>
      </c>
      <c r="E772" s="31" t="s">
        <v>149</v>
      </c>
      <c r="F772" s="13" t="s">
        <v>58</v>
      </c>
      <c r="G772" s="13" t="s">
        <v>29</v>
      </c>
      <c r="H772" s="13" t="s">
        <v>118</v>
      </c>
      <c r="I772" s="36" t="s">
        <v>1275</v>
      </c>
      <c r="J772" s="100">
        <v>84</v>
      </c>
      <c r="K772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BOŚ.6746.84.2017.ŁD</v>
      </c>
      <c r="L772" s="93">
        <v>42957</v>
      </c>
      <c r="M772" s="77" t="s">
        <v>19</v>
      </c>
      <c r="N772" s="88">
        <f ca="1">IF(zgłoszenia[[#This Row],[ID]]&gt;0,IF(zgłoszenia[[#This Row],[Data zakończenia sprawy]]=0,TODAY()-D772,zgłoszenia[[#This Row],[Data zakończenia sprawy]]-zgłoszenia[[#This Row],[Data wpływu wniosku]]),"")</f>
        <v>17</v>
      </c>
      <c r="O772" s="69">
        <f>IF($F772=dane!$B$8,6743+3,(IF($F772=dane!$B$9,6743+4,(IF($F772=dane!$B$10,6743+5,6743)))))</f>
        <v>6746</v>
      </c>
      <c r="P772" s="74"/>
      <c r="Q772" s="74"/>
      <c r="R772" s="74"/>
    </row>
    <row r="773" spans="1:18" ht="45" x14ac:dyDescent="0.25">
      <c r="A773" s="62">
        <f>IF(zgłoszenia[[#This Row],[ID]]&gt;0,A772+1,"--")</f>
        <v>770</v>
      </c>
      <c r="B773" s="14" t="s">
        <v>40</v>
      </c>
      <c r="C773" s="70">
        <v>15736</v>
      </c>
      <c r="D773" s="12">
        <v>42940</v>
      </c>
      <c r="E773" s="31" t="s">
        <v>149</v>
      </c>
      <c r="F773" s="13" t="s">
        <v>58</v>
      </c>
      <c r="G773" s="13" t="s">
        <v>29</v>
      </c>
      <c r="H773" s="13" t="s">
        <v>118</v>
      </c>
      <c r="I773" s="36" t="s">
        <v>1276</v>
      </c>
      <c r="J773" s="100">
        <v>83</v>
      </c>
      <c r="K773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BOŚ.6746.83.2017.ŁD</v>
      </c>
      <c r="L773" s="93">
        <v>42955</v>
      </c>
      <c r="M773" s="77" t="s">
        <v>19</v>
      </c>
      <c r="N773" s="88">
        <f ca="1">IF(zgłoszenia[[#This Row],[ID]]&gt;0,IF(zgłoszenia[[#This Row],[Data zakończenia sprawy]]=0,TODAY()-D773,zgłoszenia[[#This Row],[Data zakończenia sprawy]]-zgłoszenia[[#This Row],[Data wpływu wniosku]]),"")</f>
        <v>15</v>
      </c>
      <c r="O773" s="69">
        <f>IF($F773=dane!$B$8,6743+3,(IF($F773=dane!$B$9,6743+4,(IF($F773=dane!$B$10,6743+5,6743)))))</f>
        <v>6746</v>
      </c>
      <c r="P773" s="74"/>
      <c r="Q773" s="74"/>
      <c r="R773" s="74"/>
    </row>
    <row r="774" spans="1:18" ht="30" x14ac:dyDescent="0.25">
      <c r="A774" s="62">
        <f>IF(zgłoszenia[[#This Row],[ID]]&gt;0,A773+1,"--")</f>
        <v>771</v>
      </c>
      <c r="B774" s="14" t="s">
        <v>1277</v>
      </c>
      <c r="C774" s="70">
        <v>15775</v>
      </c>
      <c r="D774" s="12">
        <v>42940</v>
      </c>
      <c r="E774" s="31" t="s">
        <v>887</v>
      </c>
      <c r="F774" s="13" t="s">
        <v>28</v>
      </c>
      <c r="G774" s="13" t="s">
        <v>29</v>
      </c>
      <c r="H774" s="13" t="s">
        <v>118</v>
      </c>
      <c r="I774" s="36" t="s">
        <v>1278</v>
      </c>
      <c r="J774" s="13">
        <v>660</v>
      </c>
      <c r="K7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BOŚ.6743.660.2017.WN</v>
      </c>
      <c r="L774" s="12">
        <v>42958</v>
      </c>
      <c r="M774" s="13" t="s">
        <v>22</v>
      </c>
      <c r="N774" s="11">
        <f ca="1">IF(zgłoszenia[[#This Row],[ID]]&gt;0,IF(zgłoszenia[[#This Row],[Data zakończenia sprawy]]=0,TODAY()-D774,zgłoszenia[[#This Row],[Data zakończenia sprawy]]-zgłoszenia[[#This Row],[Data wpływu wniosku]]),"")</f>
        <v>18</v>
      </c>
      <c r="O774" s="65">
        <f>IF($F774=dane!$B$8,6743+3,(IF($F774=dane!$B$9,6743+4,(IF($F774=dane!$B$10,6743+5,6743)))))</f>
        <v>6743</v>
      </c>
    </row>
    <row r="775" spans="1:18" ht="45" x14ac:dyDescent="0.25">
      <c r="A775" s="62">
        <f>IF(zgłoszenia[[#This Row],[ID]]&gt;0,A774+1,"--")</f>
        <v>772</v>
      </c>
      <c r="B775" s="14" t="s">
        <v>61</v>
      </c>
      <c r="C775" s="70">
        <v>15770</v>
      </c>
      <c r="D775" s="12">
        <v>42940</v>
      </c>
      <c r="E775" s="31" t="s">
        <v>139</v>
      </c>
      <c r="F775" s="13" t="s">
        <v>17</v>
      </c>
      <c r="G775" s="13" t="s">
        <v>29</v>
      </c>
      <c r="H775" s="13" t="s">
        <v>309</v>
      </c>
      <c r="I775" s="36" t="s">
        <v>1279</v>
      </c>
      <c r="J775" s="13">
        <v>656</v>
      </c>
      <c r="K7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BOŚ.6743.656.2017.WK</v>
      </c>
      <c r="L775" s="12">
        <v>42957</v>
      </c>
      <c r="M775" s="13" t="s">
        <v>19</v>
      </c>
      <c r="N775" s="11">
        <f ca="1">IF(zgłoszenia[[#This Row],[ID]]&gt;0,IF(zgłoszenia[[#This Row],[Data zakończenia sprawy]]=0,TODAY()-D775,zgłoszenia[[#This Row],[Data zakończenia sprawy]]-zgłoszenia[[#This Row],[Data wpływu wniosku]]),"")</f>
        <v>17</v>
      </c>
      <c r="O775" s="65">
        <f>IF($F775=dane!$B$8,6743+3,(IF($F775=dane!$B$9,6743+4,(IF($F775=dane!$B$10,6743+5,6743)))))</f>
        <v>6743</v>
      </c>
    </row>
    <row r="776" spans="1:18" ht="45" x14ac:dyDescent="0.25">
      <c r="A776" s="62">
        <f>IF(zgłoszenia[[#This Row],[ID]]&gt;0,A775+1,"--")</f>
        <v>773</v>
      </c>
      <c r="B776" s="14" t="s">
        <v>61</v>
      </c>
      <c r="C776" s="70">
        <v>15772</v>
      </c>
      <c r="D776" s="12">
        <v>42940</v>
      </c>
      <c r="E776" s="31" t="s">
        <v>139</v>
      </c>
      <c r="F776" s="13" t="s">
        <v>17</v>
      </c>
      <c r="G776" s="13" t="s">
        <v>29</v>
      </c>
      <c r="H776" s="13" t="s">
        <v>309</v>
      </c>
      <c r="I776" s="36" t="s">
        <v>1280</v>
      </c>
      <c r="J776" s="13">
        <v>655</v>
      </c>
      <c r="K7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BOŚ.6743.655.2017.WK</v>
      </c>
      <c r="L776" s="12">
        <v>42957</v>
      </c>
      <c r="M776" s="13" t="s">
        <v>19</v>
      </c>
      <c r="N776" s="11">
        <f ca="1">IF(zgłoszenia[[#This Row],[ID]]&gt;0,IF(zgłoszenia[[#This Row],[Data zakończenia sprawy]]=0,TODAY()-D776,zgłoszenia[[#This Row],[Data zakończenia sprawy]]-zgłoszenia[[#This Row],[Data wpływu wniosku]]),"")</f>
        <v>17</v>
      </c>
      <c r="O776" s="65">
        <f>IF($F776=dane!$B$8,6743+3,(IF($F776=dane!$B$9,6743+4,(IF($F776=dane!$B$10,6743+5,6743)))))</f>
        <v>6743</v>
      </c>
    </row>
    <row r="777" spans="1:18" ht="45" x14ac:dyDescent="0.25">
      <c r="A777" s="62">
        <f>IF(zgłoszenia[[#This Row],[ID]]&gt;0,A776+1,"--")</f>
        <v>774</v>
      </c>
      <c r="B777" s="14" t="s">
        <v>12</v>
      </c>
      <c r="C777" s="70">
        <v>15777</v>
      </c>
      <c r="D777" s="12">
        <v>42937</v>
      </c>
      <c r="E777" s="31" t="s">
        <v>1281</v>
      </c>
      <c r="F777" s="13" t="s">
        <v>23</v>
      </c>
      <c r="G777" s="13" t="s">
        <v>29</v>
      </c>
      <c r="H777" s="13" t="s">
        <v>29</v>
      </c>
      <c r="I777" s="36" t="s">
        <v>420</v>
      </c>
      <c r="J777" s="13">
        <v>675</v>
      </c>
      <c r="K7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BOŚ.6743.675.2017.WŚ</v>
      </c>
      <c r="L777" s="12">
        <v>42948</v>
      </c>
      <c r="M777" s="13" t="s">
        <v>19</v>
      </c>
      <c r="N777" s="11">
        <f ca="1">IF(zgłoszenia[[#This Row],[ID]]&gt;0,IF(zgłoszenia[[#This Row],[Data zakończenia sprawy]]=0,TODAY()-D777,zgłoszenia[[#This Row],[Data zakończenia sprawy]]-zgłoszenia[[#This Row],[Data wpływu wniosku]]),"")</f>
        <v>11</v>
      </c>
      <c r="O777" s="65">
        <f>IF($F777=dane!$B$8,6743+3,(IF($F777=dane!$B$9,6743+4,(IF($F777=dane!$B$10,6743+5,6743)))))</f>
        <v>6743</v>
      </c>
    </row>
    <row r="778" spans="1:18" ht="60" customHeight="1" x14ac:dyDescent="0.25">
      <c r="A778" s="62">
        <f>IF(zgłoszenia[[#This Row],[ID]]&gt;0,A777+1,"--")</f>
        <v>775</v>
      </c>
      <c r="B778" s="14" t="s">
        <v>60</v>
      </c>
      <c r="C778" s="70">
        <v>15769</v>
      </c>
      <c r="D778" s="12">
        <v>42940</v>
      </c>
      <c r="E778" s="31" t="s">
        <v>149</v>
      </c>
      <c r="F778" s="13" t="s">
        <v>58</v>
      </c>
      <c r="G778" s="13" t="s">
        <v>33</v>
      </c>
      <c r="H778" s="13" t="s">
        <v>874</v>
      </c>
      <c r="I778" s="36" t="s">
        <v>1282</v>
      </c>
      <c r="J778" s="72">
        <v>68</v>
      </c>
      <c r="K778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BOŚ.6746.68.2017.EJ</v>
      </c>
      <c r="L778" s="93">
        <v>42956</v>
      </c>
      <c r="M778" s="77" t="s">
        <v>19</v>
      </c>
      <c r="N778" s="88">
        <f ca="1">IF(zgłoszenia[[#This Row],[ID]]&gt;0,IF(zgłoszenia[[#This Row],[Data zakończenia sprawy]]=0,TODAY()-D778,zgłoszenia[[#This Row],[Data zakończenia sprawy]]-zgłoszenia[[#This Row],[Data wpływu wniosku]]),"")</f>
        <v>16</v>
      </c>
      <c r="O778" s="69">
        <f>IF($F778=dane!$B$8,6743+3,(IF($F778=dane!$B$9,6743+4,(IF($F778=dane!$B$10,6743+5,6743)))))</f>
        <v>6746</v>
      </c>
      <c r="P778" s="74"/>
      <c r="Q778" s="74"/>
      <c r="R778" s="74"/>
    </row>
    <row r="779" spans="1:18" ht="30" x14ac:dyDescent="0.25">
      <c r="A779" s="62">
        <f>IF(zgłoszenia[[#This Row],[ID]]&gt;0,A778+1,"--")</f>
        <v>776</v>
      </c>
      <c r="B779" s="14" t="s">
        <v>60</v>
      </c>
      <c r="C779" s="70">
        <v>15720</v>
      </c>
      <c r="D779" s="12">
        <v>42940</v>
      </c>
      <c r="E779" s="31" t="s">
        <v>149</v>
      </c>
      <c r="F779" s="13" t="s">
        <v>58</v>
      </c>
      <c r="G779" s="13" t="s">
        <v>32</v>
      </c>
      <c r="H779" s="13" t="s">
        <v>214</v>
      </c>
      <c r="I779" s="36" t="s">
        <v>1283</v>
      </c>
      <c r="J779" s="72">
        <v>69</v>
      </c>
      <c r="K779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BOŚ.6746.69.2017.EJ</v>
      </c>
      <c r="L779" s="93">
        <v>42949</v>
      </c>
      <c r="M779" s="77" t="s">
        <v>31</v>
      </c>
      <c r="N779" s="88">
        <f ca="1">IF(zgłoszenia[[#This Row],[ID]]&gt;0,IF(zgłoszenia[[#This Row],[Data zakończenia sprawy]]=0,TODAY()-D779,zgłoszenia[[#This Row],[Data zakończenia sprawy]]-zgłoszenia[[#This Row],[Data wpływu wniosku]]),"")</f>
        <v>9</v>
      </c>
      <c r="O779" s="69">
        <f>IF($F779=dane!$B$8,6743+3,(IF($F779=dane!$B$9,6743+4,(IF($F779=dane!$B$10,6743+5,6743)))))</f>
        <v>6746</v>
      </c>
    </row>
    <row r="780" spans="1:18" s="3" customFormat="1" ht="30" x14ac:dyDescent="0.25">
      <c r="A780" s="62">
        <f>IF(zgłoszenia[[#This Row],[ID]]&gt;0,A779+1,"--")</f>
        <v>777</v>
      </c>
      <c r="B780" s="14" t="s">
        <v>38</v>
      </c>
      <c r="C780" s="70" t="s">
        <v>1284</v>
      </c>
      <c r="D780" s="12">
        <v>42937</v>
      </c>
      <c r="E780" s="31" t="s">
        <v>1285</v>
      </c>
      <c r="F780" s="13" t="s">
        <v>17</v>
      </c>
      <c r="G780" s="13" t="s">
        <v>18</v>
      </c>
      <c r="H780" s="13" t="s">
        <v>96</v>
      </c>
      <c r="I780" s="36" t="s">
        <v>1286</v>
      </c>
      <c r="J780" s="13">
        <v>659</v>
      </c>
      <c r="K7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BOŚ.6743.659.2017.IN</v>
      </c>
      <c r="L780" s="12">
        <v>42996</v>
      </c>
      <c r="M780" s="13" t="s">
        <v>22</v>
      </c>
      <c r="N780" s="11">
        <f ca="1">IF(zgłoszenia[[#This Row],[ID]]&gt;0,IF(zgłoszenia[[#This Row],[Data zakończenia sprawy]]=0,TODAY()-D780,zgłoszenia[[#This Row],[Data zakończenia sprawy]]-zgłoszenia[[#This Row],[Data wpływu wniosku]]),"")</f>
        <v>59</v>
      </c>
      <c r="O780" s="65">
        <f>IF($F780=dane!$B$8,6743+3,(IF($F780=dane!$B$9,6743+4,(IF($F780=dane!$B$10,6743+5,6743)))))</f>
        <v>6743</v>
      </c>
    </row>
    <row r="781" spans="1:18" ht="45" x14ac:dyDescent="0.25">
      <c r="A781" s="62">
        <f>IF(zgłoszenia[[#This Row],[ID]]&gt;0,A780+1,"--")</f>
        <v>778</v>
      </c>
      <c r="B781" s="14" t="s">
        <v>40</v>
      </c>
      <c r="C781" s="70">
        <v>15783</v>
      </c>
      <c r="D781" s="12">
        <v>42940</v>
      </c>
      <c r="E781" s="31" t="s">
        <v>114</v>
      </c>
      <c r="F781" s="13" t="s">
        <v>23</v>
      </c>
      <c r="G781" s="13" t="s">
        <v>21</v>
      </c>
      <c r="H781" s="13" t="s">
        <v>259</v>
      </c>
      <c r="I781" s="36" t="s">
        <v>1287</v>
      </c>
      <c r="J781" s="13">
        <v>785</v>
      </c>
      <c r="K7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BOŚ.6743.785.2017.ŁD</v>
      </c>
      <c r="L781" s="12">
        <v>42951</v>
      </c>
      <c r="M781" s="13" t="s">
        <v>19</v>
      </c>
      <c r="N781" s="11">
        <f ca="1">IF(zgłoszenia[[#This Row],[ID]]&gt;0,IF(zgłoszenia[[#This Row],[Data zakończenia sprawy]]=0,TODAY()-D781,zgłoszenia[[#This Row],[Data zakończenia sprawy]]-zgłoszenia[[#This Row],[Data wpływu wniosku]]),"")</f>
        <v>11</v>
      </c>
      <c r="O781" s="65">
        <f>IF($F781=dane!$B$8,6743+3,(IF($F781=dane!$B$9,6743+4,(IF($F781=dane!$B$10,6743+5,6743)))))</f>
        <v>6743</v>
      </c>
    </row>
    <row r="782" spans="1:18" ht="45" x14ac:dyDescent="0.25">
      <c r="A782" s="62">
        <f>IF(zgłoszenia[[#This Row],[ID]]&gt;0,A781+1,"--")</f>
        <v>779</v>
      </c>
      <c r="B782" s="14" t="s">
        <v>36</v>
      </c>
      <c r="C782" s="70">
        <v>15871</v>
      </c>
      <c r="D782" s="12">
        <v>42941</v>
      </c>
      <c r="E782" s="31" t="s">
        <v>1288</v>
      </c>
      <c r="F782" s="13" t="s">
        <v>17</v>
      </c>
      <c r="G782" s="13" t="s">
        <v>29</v>
      </c>
      <c r="H782" s="13" t="s">
        <v>29</v>
      </c>
      <c r="I782" s="36" t="s">
        <v>1289</v>
      </c>
      <c r="J782" s="13">
        <v>662</v>
      </c>
      <c r="K7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BOŚ.6743.662.2017.KŻ</v>
      </c>
      <c r="L782" s="12">
        <v>42970</v>
      </c>
      <c r="M782" s="13" t="s">
        <v>19</v>
      </c>
      <c r="N782" s="11">
        <f ca="1">IF(zgłoszenia[[#This Row],[ID]]&gt;0,IF(zgłoszenia[[#This Row],[Data zakończenia sprawy]]=0,TODAY()-D782,zgłoszenia[[#This Row],[Data zakończenia sprawy]]-zgłoszenia[[#This Row],[Data wpływu wniosku]]),"")</f>
        <v>29</v>
      </c>
      <c r="O782" s="65">
        <f>IF($F782=dane!$B$8,6743+3,(IF($F782=dane!$B$9,6743+4,(IF($F782=dane!$B$10,6743+5,6743)))))</f>
        <v>6743</v>
      </c>
    </row>
    <row r="783" spans="1:18" ht="45" x14ac:dyDescent="0.25">
      <c r="A783" s="62">
        <f>IF(zgłoszenia[[#This Row],[ID]]&gt;0,A782+1,"--")</f>
        <v>780</v>
      </c>
      <c r="B783" s="14" t="s">
        <v>36</v>
      </c>
      <c r="C783" s="70">
        <v>15873</v>
      </c>
      <c r="D783" s="12">
        <v>42941</v>
      </c>
      <c r="E783" s="31" t="s">
        <v>1290</v>
      </c>
      <c r="F783" s="13" t="s">
        <v>23</v>
      </c>
      <c r="G783" s="13" t="s">
        <v>29</v>
      </c>
      <c r="H783" s="13" t="s">
        <v>29</v>
      </c>
      <c r="I783" s="36" t="s">
        <v>1289</v>
      </c>
      <c r="J783" s="13">
        <v>661</v>
      </c>
      <c r="K7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BOŚ.6743.661.2017.KŻ</v>
      </c>
      <c r="L783" s="12">
        <v>42970</v>
      </c>
      <c r="M783" s="13" t="s">
        <v>19</v>
      </c>
      <c r="N783" s="11">
        <f ca="1">IF(zgłoszenia[[#This Row],[ID]]&gt;0,IF(zgłoszenia[[#This Row],[Data zakończenia sprawy]]=0,TODAY()-D783,zgłoszenia[[#This Row],[Data zakończenia sprawy]]-zgłoszenia[[#This Row],[Data wpływu wniosku]]),"")</f>
        <v>29</v>
      </c>
      <c r="O783" s="65">
        <f>IF($F783=dane!$B$8,6743+3,(IF($F783=dane!$B$9,6743+4,(IF($F783=dane!$B$10,6743+5,6743)))))</f>
        <v>6743</v>
      </c>
    </row>
    <row r="784" spans="1:18" ht="45" x14ac:dyDescent="0.25">
      <c r="A784" s="62">
        <f>IF(zgłoszenia[[#This Row],[ID]]&gt;0,A783+1,"--")</f>
        <v>781</v>
      </c>
      <c r="B784" s="14" t="s">
        <v>61</v>
      </c>
      <c r="C784" s="70">
        <v>15812</v>
      </c>
      <c r="D784" s="12">
        <v>42941</v>
      </c>
      <c r="E784" s="31" t="s">
        <v>139</v>
      </c>
      <c r="F784" s="13" t="s">
        <v>17</v>
      </c>
      <c r="G784" s="13" t="s">
        <v>29</v>
      </c>
      <c r="H784" s="13" t="s">
        <v>309</v>
      </c>
      <c r="I784" s="36" t="s">
        <v>1291</v>
      </c>
      <c r="J784" s="13">
        <v>690</v>
      </c>
      <c r="K7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BOŚ.6743.690.2017.WK</v>
      </c>
      <c r="L784" s="12">
        <v>42957</v>
      </c>
      <c r="M784" s="13" t="s">
        <v>19</v>
      </c>
      <c r="N784" s="11">
        <f ca="1">IF(zgłoszenia[[#This Row],[ID]]&gt;0,IF(zgłoszenia[[#This Row],[Data zakończenia sprawy]]=0,TODAY()-D784,zgłoszenia[[#This Row],[Data zakończenia sprawy]]-zgłoszenia[[#This Row],[Data wpływu wniosku]]),"")</f>
        <v>16</v>
      </c>
      <c r="O784" s="65">
        <f>IF($F784=dane!$B$8,6743+3,(IF($F784=dane!$B$9,6743+4,(IF($F784=dane!$B$10,6743+5,6743)))))</f>
        <v>6743</v>
      </c>
    </row>
    <row r="785" spans="1:19" ht="45" x14ac:dyDescent="0.25">
      <c r="A785" s="62">
        <f>IF(zgłoszenia[[#This Row],[ID]]&gt;0,A784+1,"--")</f>
        <v>782</v>
      </c>
      <c r="B785" s="14" t="s">
        <v>61</v>
      </c>
      <c r="C785" s="70">
        <v>15815</v>
      </c>
      <c r="D785" s="12">
        <v>42941</v>
      </c>
      <c r="E785" s="31" t="s">
        <v>139</v>
      </c>
      <c r="F785" s="13" t="s">
        <v>17</v>
      </c>
      <c r="G785" s="13" t="s">
        <v>29</v>
      </c>
      <c r="H785" s="13" t="s">
        <v>309</v>
      </c>
      <c r="I785" s="36" t="s">
        <v>1291</v>
      </c>
      <c r="J785" s="13">
        <v>691</v>
      </c>
      <c r="K7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BOŚ.6743.691.2017.WK</v>
      </c>
      <c r="L785" s="12">
        <v>42957</v>
      </c>
      <c r="M785" s="13" t="s">
        <v>19</v>
      </c>
      <c r="N785" s="11">
        <f ca="1">IF(zgłoszenia[[#This Row],[ID]]&gt;0,IF(zgłoszenia[[#This Row],[Data zakończenia sprawy]]=0,TODAY()-D785,zgłoszenia[[#This Row],[Data zakończenia sprawy]]-zgłoszenia[[#This Row],[Data wpływu wniosku]]),"")</f>
        <v>16</v>
      </c>
      <c r="O785" s="65">
        <f>IF($F785=dane!$B$8,6743+3,(IF($F785=dane!$B$9,6743+4,(IF($F785=dane!$B$10,6743+5,6743)))))</f>
        <v>6743</v>
      </c>
    </row>
    <row r="786" spans="1:19" ht="30" x14ac:dyDescent="0.25">
      <c r="A786" s="62">
        <f>IF(zgłoszenia[[#This Row],[ID]]&gt;0,A785+1,"--")</f>
        <v>783</v>
      </c>
      <c r="B786" s="14" t="s">
        <v>61</v>
      </c>
      <c r="C786" s="70">
        <v>15846</v>
      </c>
      <c r="D786" s="12">
        <v>42941</v>
      </c>
      <c r="E786" s="31" t="s">
        <v>180</v>
      </c>
      <c r="F786" s="13" t="s">
        <v>17</v>
      </c>
      <c r="G786" s="13" t="s">
        <v>29</v>
      </c>
      <c r="H786" s="13" t="s">
        <v>118</v>
      </c>
      <c r="I786" s="36" t="s">
        <v>1292</v>
      </c>
      <c r="J786" s="13">
        <v>693</v>
      </c>
      <c r="K7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BOŚ.6743.693.2017.WK</v>
      </c>
      <c r="L786" s="12">
        <v>42978</v>
      </c>
      <c r="M786" s="13" t="s">
        <v>22</v>
      </c>
      <c r="N786" s="11">
        <f ca="1">IF(zgłoszenia[[#This Row],[ID]]&gt;0,IF(zgłoszenia[[#This Row],[Data zakończenia sprawy]]=0,TODAY()-D786,zgłoszenia[[#This Row],[Data zakończenia sprawy]]-zgłoszenia[[#This Row],[Data wpływu wniosku]]),"")</f>
        <v>37</v>
      </c>
      <c r="O786" s="65">
        <f>IF($F786=dane!$B$8,6743+3,(IF($F786=dane!$B$9,6743+4,(IF($F786=dane!$B$10,6743+5,6743)))))</f>
        <v>6743</v>
      </c>
    </row>
    <row r="787" spans="1:19" ht="30" x14ac:dyDescent="0.25">
      <c r="A787" s="62">
        <f>IF(zgłoszenia[[#This Row],[ID]]&gt;0,A786+1,"--")</f>
        <v>784</v>
      </c>
      <c r="B787" s="14" t="s">
        <v>60</v>
      </c>
      <c r="C787" s="70">
        <v>15806</v>
      </c>
      <c r="D787" s="12">
        <v>42941</v>
      </c>
      <c r="E787" s="31" t="s">
        <v>69</v>
      </c>
      <c r="F787" s="13" t="s">
        <v>17</v>
      </c>
      <c r="G787" s="13" t="s">
        <v>32</v>
      </c>
      <c r="H787" s="13" t="s">
        <v>1293</v>
      </c>
      <c r="I787" s="36" t="s">
        <v>1294</v>
      </c>
      <c r="J787" s="13">
        <v>663</v>
      </c>
      <c r="K7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BOŚ.6743.663.2017.EJ</v>
      </c>
      <c r="L787" s="12">
        <v>42990</v>
      </c>
      <c r="M787" s="13" t="s">
        <v>22</v>
      </c>
      <c r="N787" s="11">
        <f ca="1">IF(zgłoszenia[[#This Row],[ID]]&gt;0,IF(zgłoszenia[[#This Row],[Data zakończenia sprawy]]=0,TODAY()-D787,zgłoszenia[[#This Row],[Data zakończenia sprawy]]-zgłoszenia[[#This Row],[Data wpływu wniosku]]),"")</f>
        <v>49</v>
      </c>
      <c r="O787" s="65">
        <f>IF($F787=dane!$B$8,6743+3,(IF($F787=dane!$B$9,6743+4,(IF($F787=dane!$B$10,6743+5,6743)))))</f>
        <v>6743</v>
      </c>
    </row>
    <row r="788" spans="1:19" ht="45" x14ac:dyDescent="0.25">
      <c r="A788" s="62">
        <f>IF(zgłoszenia[[#This Row],[ID]]&gt;0,A787+1,"--")</f>
        <v>785</v>
      </c>
      <c r="B788" s="14" t="s">
        <v>60</v>
      </c>
      <c r="C788" s="70">
        <v>15857</v>
      </c>
      <c r="D788" s="12">
        <v>42941</v>
      </c>
      <c r="E788" s="31" t="s">
        <v>183</v>
      </c>
      <c r="F788" s="13" t="s">
        <v>57</v>
      </c>
      <c r="G788" s="13" t="s">
        <v>32</v>
      </c>
      <c r="H788" s="13" t="s">
        <v>176</v>
      </c>
      <c r="I788" s="36" t="s">
        <v>1295</v>
      </c>
      <c r="J788" s="13">
        <v>43</v>
      </c>
      <c r="K788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BOŚ.6748.43.2017.EJ</v>
      </c>
      <c r="L788" s="93">
        <v>42956</v>
      </c>
      <c r="M788" s="77" t="s">
        <v>19</v>
      </c>
      <c r="N788" s="88">
        <f ca="1">IF(zgłoszenia[[#This Row],[ID]]&gt;0,IF(zgłoszenia[[#This Row],[Data zakończenia sprawy]]=0,TODAY()-D788,zgłoszenia[[#This Row],[Data zakończenia sprawy]]-zgłoszenia[[#This Row],[Data wpływu wniosku]]),"")</f>
        <v>15</v>
      </c>
      <c r="O788" s="69">
        <f>IF($F788=dane!$B$8,6743+3,(IF($F788=dane!$B$9,6743+4,(IF($F788=dane!$B$10,6743+5,6743)))))</f>
        <v>6748</v>
      </c>
      <c r="P788" s="74"/>
      <c r="Q788" s="74"/>
      <c r="R788" s="74"/>
    </row>
    <row r="789" spans="1:19" ht="30" x14ac:dyDescent="0.25">
      <c r="A789" s="62">
        <f>IF(zgłoszenia[[#This Row],[ID]]&gt;0,A788+1,"--")</f>
        <v>786</v>
      </c>
      <c r="B789" s="14" t="s">
        <v>60</v>
      </c>
      <c r="C789" s="70">
        <v>15943</v>
      </c>
      <c r="D789" s="12">
        <v>42942</v>
      </c>
      <c r="E789" s="31" t="s">
        <v>1296</v>
      </c>
      <c r="F789" s="13" t="s">
        <v>17</v>
      </c>
      <c r="G789" s="13" t="s">
        <v>33</v>
      </c>
      <c r="H789" s="13" t="s">
        <v>33</v>
      </c>
      <c r="I789" s="36" t="s">
        <v>1297</v>
      </c>
      <c r="J789" s="13">
        <v>667</v>
      </c>
      <c r="K7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BOŚ.6743.667.2017.EJ</v>
      </c>
      <c r="L789" s="12">
        <v>42954</v>
      </c>
      <c r="M789" s="13" t="s">
        <v>62</v>
      </c>
      <c r="N789" s="11">
        <f ca="1">IF(zgłoszenia[[#This Row],[ID]]&gt;0,IF(zgłoszenia[[#This Row],[Data zakończenia sprawy]]=0,TODAY()-D789,zgłoszenia[[#This Row],[Data zakończenia sprawy]]-zgłoszenia[[#This Row],[Data wpływu wniosku]]),"")</f>
        <v>12</v>
      </c>
      <c r="O789" s="65">
        <f>IF($F789=dane!$B$8,6743+3,(IF($F789=dane!$B$9,6743+4,(IF($F789=dane!$B$10,6743+5,6743)))))</f>
        <v>6743</v>
      </c>
    </row>
    <row r="790" spans="1:19" ht="45" x14ac:dyDescent="0.25">
      <c r="A790" s="62">
        <f>IF(zgłoszenia[[#This Row],[ID]]&gt;0,A789+1,"--")</f>
        <v>787</v>
      </c>
      <c r="B790" s="14" t="s">
        <v>60</v>
      </c>
      <c r="C790" s="70">
        <v>15941</v>
      </c>
      <c r="D790" s="12">
        <v>42942</v>
      </c>
      <c r="E790" s="31" t="s">
        <v>811</v>
      </c>
      <c r="F790" s="13" t="s">
        <v>23</v>
      </c>
      <c r="G790" s="13" t="s">
        <v>33</v>
      </c>
      <c r="H790" s="13" t="s">
        <v>33</v>
      </c>
      <c r="I790" s="36" t="s">
        <v>1298</v>
      </c>
      <c r="J790" s="13">
        <v>665</v>
      </c>
      <c r="K7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BOŚ.6743.665.2017.EJ</v>
      </c>
      <c r="L790" s="12">
        <v>42963</v>
      </c>
      <c r="M790" s="13" t="s">
        <v>19</v>
      </c>
      <c r="N790" s="11">
        <f ca="1">IF(zgłoszenia[[#This Row],[ID]]&gt;0,IF(zgłoszenia[[#This Row],[Data zakończenia sprawy]]=0,TODAY()-D790,zgłoszenia[[#This Row],[Data zakończenia sprawy]]-zgłoszenia[[#This Row],[Data wpływu wniosku]]),"")</f>
        <v>21</v>
      </c>
      <c r="O790" s="65">
        <f>IF($F790=dane!$B$8,6743+3,(IF($F790=dane!$B$9,6743+4,(IF($F790=dane!$B$10,6743+5,6743)))))</f>
        <v>6743</v>
      </c>
    </row>
    <row r="791" spans="1:19" ht="45" x14ac:dyDescent="0.25">
      <c r="A791" s="62">
        <f>IF(zgłoszenia[[#This Row],[ID]]&gt;0,A790+1,"--")</f>
        <v>788</v>
      </c>
      <c r="B791" s="14" t="s">
        <v>60</v>
      </c>
      <c r="C791" s="70">
        <v>15939</v>
      </c>
      <c r="D791" s="12">
        <v>42942</v>
      </c>
      <c r="E791" s="31" t="s">
        <v>1299</v>
      </c>
      <c r="F791" s="13" t="s">
        <v>23</v>
      </c>
      <c r="G791" s="13" t="s">
        <v>33</v>
      </c>
      <c r="H791" s="13" t="s">
        <v>874</v>
      </c>
      <c r="I791" s="36" t="s">
        <v>1300</v>
      </c>
      <c r="J791" s="13">
        <v>664</v>
      </c>
      <c r="K7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BOŚ.6743.664.2017.EJ</v>
      </c>
      <c r="L791" s="12">
        <v>42963</v>
      </c>
      <c r="M791" s="13" t="s">
        <v>19</v>
      </c>
      <c r="N791" s="11">
        <f ca="1">IF(zgłoszenia[[#This Row],[ID]]&gt;0,IF(zgłoszenia[[#This Row],[Data zakończenia sprawy]]=0,TODAY()-D791,zgłoszenia[[#This Row],[Data zakończenia sprawy]]-zgłoszenia[[#This Row],[Data wpływu wniosku]]),"")</f>
        <v>21</v>
      </c>
      <c r="O791" s="65">
        <f>IF($F791=dane!$B$8,6743+3,(IF($F791=dane!$B$9,6743+4,(IF($F791=dane!$B$10,6743+5,6743)))))</f>
        <v>6743</v>
      </c>
    </row>
    <row r="792" spans="1:19" ht="30" x14ac:dyDescent="0.25">
      <c r="A792" s="62">
        <f>IF(zgłoszenia[[#This Row],[ID]]&gt;0,A791+1,"--")</f>
        <v>789</v>
      </c>
      <c r="B792" s="14" t="s">
        <v>60</v>
      </c>
      <c r="C792" s="70">
        <v>15942</v>
      </c>
      <c r="D792" s="12">
        <v>42942</v>
      </c>
      <c r="E792" s="31" t="s">
        <v>811</v>
      </c>
      <c r="F792" s="13" t="s">
        <v>23</v>
      </c>
      <c r="G792" s="13" t="s">
        <v>33</v>
      </c>
      <c r="H792" s="13" t="s">
        <v>33</v>
      </c>
      <c r="I792" s="36" t="s">
        <v>1301</v>
      </c>
      <c r="J792" s="13">
        <v>666</v>
      </c>
      <c r="K7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BOŚ.6743.666.2017.EJ</v>
      </c>
      <c r="L792" s="12">
        <v>42989</v>
      </c>
      <c r="M792" s="13" t="s">
        <v>22</v>
      </c>
      <c r="N792" s="11">
        <f ca="1">IF(zgłoszenia[[#This Row],[ID]]&gt;0,IF(zgłoszenia[[#This Row],[Data zakończenia sprawy]]=0,TODAY()-D792,zgłoszenia[[#This Row],[Data zakończenia sprawy]]-zgłoszenia[[#This Row],[Data wpływu wniosku]]),"")</f>
        <v>47</v>
      </c>
      <c r="O792" s="65">
        <f>IF($F792=dane!$B$8,6743+3,(IF($F792=dane!$B$9,6743+4,(IF($F792=dane!$B$10,6743+5,6743)))))</f>
        <v>6743</v>
      </c>
    </row>
    <row r="793" spans="1:19" ht="30" x14ac:dyDescent="0.25">
      <c r="A793" s="62">
        <f>IF(zgłoszenia[[#This Row],[ID]]&gt;0,A792+1,"--")</f>
        <v>790</v>
      </c>
      <c r="B793" s="14" t="s">
        <v>60</v>
      </c>
      <c r="C793" s="70">
        <v>16056</v>
      </c>
      <c r="D793" s="12">
        <v>42943</v>
      </c>
      <c r="E793" s="31" t="s">
        <v>384</v>
      </c>
      <c r="F793" s="13" t="s">
        <v>58</v>
      </c>
      <c r="G793" s="13" t="s">
        <v>32</v>
      </c>
      <c r="H793" s="13" t="s">
        <v>1302</v>
      </c>
      <c r="I793" s="36" t="s">
        <v>1303</v>
      </c>
      <c r="J793" s="13">
        <v>71</v>
      </c>
      <c r="K7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BOŚ.6746.71.2017.EJ</v>
      </c>
      <c r="L793" s="12">
        <v>42964</v>
      </c>
      <c r="M793" s="13" t="s">
        <v>31</v>
      </c>
      <c r="N793" s="88">
        <f ca="1">IF(zgłoszenia[[#This Row],[ID]]&gt;0,IF(zgłoszenia[[#This Row],[Data zakończenia sprawy]]=0,TODAY()-D793,zgłoszenia[[#This Row],[Data zakończenia sprawy]]-zgłoszenia[[#This Row],[Data wpływu wniosku]]),"")</f>
        <v>21</v>
      </c>
      <c r="O793" s="69">
        <f>IF($F793=dane!$B$8,6743+3,(IF($F793=dane!$B$9,6743+4,(IF($F793=dane!$B$10,6743+5,6743)))))</f>
        <v>6746</v>
      </c>
      <c r="P793" s="74"/>
      <c r="Q793" s="74"/>
      <c r="R793" s="74"/>
      <c r="S793" s="74"/>
    </row>
    <row r="794" spans="1:19" ht="45" x14ac:dyDescent="0.25">
      <c r="A794" s="62">
        <f>IF(zgłoszenia[[#This Row],[ID]]&gt;0,A793+1,"--")</f>
        <v>791</v>
      </c>
      <c r="B794" s="14" t="s">
        <v>60</v>
      </c>
      <c r="C794" s="70">
        <v>16067</v>
      </c>
      <c r="D794" s="12">
        <v>42943</v>
      </c>
      <c r="E794" s="31" t="s">
        <v>1304</v>
      </c>
      <c r="F794" s="13" t="s">
        <v>23</v>
      </c>
      <c r="G794" s="13" t="s">
        <v>33</v>
      </c>
      <c r="H794" s="13" t="s">
        <v>1013</v>
      </c>
      <c r="I794" s="36" t="s">
        <v>1305</v>
      </c>
      <c r="J794" s="13">
        <v>676</v>
      </c>
      <c r="K7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BOŚ.6743.676.2017.EJ</v>
      </c>
      <c r="L794" s="12">
        <v>42964</v>
      </c>
      <c r="M794" s="13" t="s">
        <v>19</v>
      </c>
      <c r="N794" s="11">
        <f ca="1">IF(zgłoszenia[[#This Row],[ID]]&gt;0,IF(zgłoszenia[[#This Row],[Data zakończenia sprawy]]=0,TODAY()-D794,zgłoszenia[[#This Row],[Data zakończenia sprawy]]-zgłoszenia[[#This Row],[Data wpływu wniosku]]),"")</f>
        <v>21</v>
      </c>
      <c r="O794" s="65">
        <f>IF($F794=dane!$B$8,6743+3,(IF($F794=dane!$B$9,6743+4,(IF($F794=dane!$B$10,6743+5,6743)))))</f>
        <v>6743</v>
      </c>
    </row>
    <row r="795" spans="1:19" ht="45" x14ac:dyDescent="0.25">
      <c r="A795" s="62">
        <f>IF(zgłoszenia[[#This Row],[ID]]&gt;0,A794+1,"--")</f>
        <v>792</v>
      </c>
      <c r="B795" s="14" t="s">
        <v>12</v>
      </c>
      <c r="C795" s="70">
        <v>16010</v>
      </c>
      <c r="D795" s="12">
        <v>42943</v>
      </c>
      <c r="E795" s="31" t="s">
        <v>1306</v>
      </c>
      <c r="F795" s="13" t="s">
        <v>23</v>
      </c>
      <c r="G795" s="13" t="s">
        <v>32</v>
      </c>
      <c r="H795" s="13" t="s">
        <v>321</v>
      </c>
      <c r="I795" s="36" t="s">
        <v>1307</v>
      </c>
      <c r="J795" s="13">
        <v>678</v>
      </c>
      <c r="K7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BOŚ.6743.678.2017.WŚ</v>
      </c>
      <c r="L795" s="12">
        <v>42964</v>
      </c>
      <c r="M795" s="13" t="s">
        <v>19</v>
      </c>
      <c r="N795" s="11">
        <f ca="1">IF(zgłoszenia[[#This Row],[ID]]&gt;0,IF(zgłoszenia[[#This Row],[Data zakończenia sprawy]]=0,TODAY()-D795,zgłoszenia[[#This Row],[Data zakończenia sprawy]]-zgłoszenia[[#This Row],[Data wpływu wniosku]]),"")</f>
        <v>21</v>
      </c>
      <c r="O795" s="65">
        <f>IF($F795=dane!$B$8,6743+3,(IF($F795=dane!$B$9,6743+4,(IF($F795=dane!$B$10,6743+5,6743)))))</f>
        <v>6743</v>
      </c>
    </row>
    <row r="796" spans="1:19" ht="45" x14ac:dyDescent="0.25">
      <c r="A796" s="62">
        <f>IF(zgłoszenia[[#This Row],[ID]]&gt;0,A795+1,"--")</f>
        <v>793</v>
      </c>
      <c r="B796" s="14" t="s">
        <v>40</v>
      </c>
      <c r="C796" s="70">
        <v>16053</v>
      </c>
      <c r="D796" s="12">
        <v>42943</v>
      </c>
      <c r="E796" s="31" t="s">
        <v>1308</v>
      </c>
      <c r="F796" s="13" t="s">
        <v>57</v>
      </c>
      <c r="G796" s="13" t="s">
        <v>21</v>
      </c>
      <c r="H796" s="13" t="s">
        <v>628</v>
      </c>
      <c r="I796" s="36" t="s">
        <v>1309</v>
      </c>
      <c r="J796" s="100">
        <v>45</v>
      </c>
      <c r="K796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BOŚ.6748.45.2017.ŁD</v>
      </c>
      <c r="L796" s="93">
        <v>42958</v>
      </c>
      <c r="M796" s="77" t="s">
        <v>19</v>
      </c>
      <c r="N796" s="88">
        <f ca="1">IF(zgłoszenia[[#This Row],[ID]]&gt;0,IF(zgłoszenia[[#This Row],[Data zakończenia sprawy]]=0,TODAY()-D796,zgłoszenia[[#This Row],[Data zakończenia sprawy]]-zgłoszenia[[#This Row],[Data wpływu wniosku]]),"")</f>
        <v>15</v>
      </c>
      <c r="O796" s="69">
        <f>IF($F796=dane!$B$8,6743+3,(IF($F796=dane!$B$9,6743+4,(IF($F796=dane!$B$10,6743+5,6743)))))</f>
        <v>6748</v>
      </c>
      <c r="P796" s="74"/>
      <c r="Q796" s="74"/>
      <c r="R796" s="74"/>
      <c r="S796" s="74"/>
    </row>
    <row r="797" spans="1:19" ht="30" x14ac:dyDescent="0.25">
      <c r="A797" s="62">
        <f>IF(zgłoszenia[[#This Row],[ID]]&gt;0,A796+1,"--")</f>
        <v>794</v>
      </c>
      <c r="B797" s="14" t="s">
        <v>36</v>
      </c>
      <c r="C797" s="70">
        <v>16062</v>
      </c>
      <c r="D797" s="12">
        <v>42943</v>
      </c>
      <c r="E797" s="31" t="s">
        <v>1310</v>
      </c>
      <c r="F797" s="13" t="s">
        <v>17</v>
      </c>
      <c r="G797" s="13" t="s">
        <v>29</v>
      </c>
      <c r="H797" s="13" t="s">
        <v>118</v>
      </c>
      <c r="I797" s="36" t="s">
        <v>346</v>
      </c>
      <c r="J797" s="13">
        <v>680</v>
      </c>
      <c r="K797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BOŚ.6743.680.2017.KŻ</v>
      </c>
      <c r="L797" s="93">
        <v>42969</v>
      </c>
      <c r="M797" s="77" t="s">
        <v>22</v>
      </c>
      <c r="N797" s="88">
        <f ca="1">IF(zgłoszenia[[#This Row],[ID]]&gt;0,IF(zgłoszenia[[#This Row],[Data zakończenia sprawy]]=0,TODAY()-D797,zgłoszenia[[#This Row],[Data zakończenia sprawy]]-zgłoszenia[[#This Row],[Data wpływu wniosku]]),"")</f>
        <v>26</v>
      </c>
      <c r="O797" s="69">
        <f>IF($F797=dane!$B$8,6743+3,(IF($F797=dane!$B$9,6743+4,(IF($F797=dane!$B$10,6743+5,6743)))))</f>
        <v>6743</v>
      </c>
      <c r="P797" s="74"/>
      <c r="Q797" s="74"/>
      <c r="R797" s="74"/>
      <c r="S797" s="74"/>
    </row>
    <row r="798" spans="1:19" ht="45" x14ac:dyDescent="0.25">
      <c r="A798" s="62">
        <f>IF(zgłoszenia[[#This Row],[ID]]&gt;0,A797+1,"--")</f>
        <v>795</v>
      </c>
      <c r="B798" s="14" t="s">
        <v>36</v>
      </c>
      <c r="C798" s="70">
        <v>16063</v>
      </c>
      <c r="D798" s="12">
        <v>42943</v>
      </c>
      <c r="E798" s="31" t="s">
        <v>384</v>
      </c>
      <c r="F798" s="13" t="s">
        <v>58</v>
      </c>
      <c r="G798" s="13" t="s">
        <v>29</v>
      </c>
      <c r="H798" s="13" t="s">
        <v>309</v>
      </c>
      <c r="I798" s="36" t="s">
        <v>1311</v>
      </c>
      <c r="J798" s="100">
        <v>72</v>
      </c>
      <c r="K798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BOŚ.6746.72.2017.KŻ</v>
      </c>
      <c r="L798" s="93">
        <v>42977</v>
      </c>
      <c r="M798" s="77" t="s">
        <v>19</v>
      </c>
      <c r="N798" s="88">
        <f ca="1">IF(zgłoszenia[[#This Row],[ID]]&gt;0,IF(zgłoszenia[[#This Row],[Data zakończenia sprawy]]=0,TODAY()-D798,zgłoszenia[[#This Row],[Data zakończenia sprawy]]-zgłoszenia[[#This Row],[Data wpływu wniosku]]),"")</f>
        <v>34</v>
      </c>
      <c r="O798" s="69">
        <f>IF($F798=dane!$B$8,6743+3,(IF($F798=dane!$B$9,6743+4,(IF($F798=dane!$B$10,6743+5,6743)))))</f>
        <v>6746</v>
      </c>
      <c r="P798" s="74"/>
      <c r="Q798" s="74"/>
      <c r="R798" s="74"/>
      <c r="S798" s="74"/>
    </row>
    <row r="799" spans="1:19" ht="45" x14ac:dyDescent="0.25">
      <c r="A799" s="62">
        <f>IF(zgłoszenia[[#This Row],[ID]]&gt;0,A798+1,"--")</f>
        <v>796</v>
      </c>
      <c r="B799" s="14" t="s">
        <v>61</v>
      </c>
      <c r="C799" s="70">
        <v>16077</v>
      </c>
      <c r="D799" s="12">
        <v>42943</v>
      </c>
      <c r="E799" s="31" t="s">
        <v>139</v>
      </c>
      <c r="F799" s="13" t="s">
        <v>17</v>
      </c>
      <c r="G799" s="13" t="s">
        <v>29</v>
      </c>
      <c r="H799" s="13" t="s">
        <v>118</v>
      </c>
      <c r="I799" s="36" t="s">
        <v>1312</v>
      </c>
      <c r="J799" s="13">
        <v>713</v>
      </c>
      <c r="K7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BOŚ.6743.713.2017.WK</v>
      </c>
      <c r="L799" s="12">
        <v>42957</v>
      </c>
      <c r="M799" s="13" t="s">
        <v>19</v>
      </c>
      <c r="N799" s="11">
        <f ca="1">IF(zgłoszenia[[#This Row],[ID]]&gt;0,IF(zgłoszenia[[#This Row],[Data zakończenia sprawy]]=0,TODAY()-D799,zgłoszenia[[#This Row],[Data zakończenia sprawy]]-zgłoszenia[[#This Row],[Data wpływu wniosku]]),"")</f>
        <v>14</v>
      </c>
      <c r="O799" s="65">
        <f>IF($F799=dane!$B$8,6743+3,(IF($F799=dane!$B$9,6743+4,(IF($F799=dane!$B$10,6743+5,6743)))))</f>
        <v>6743</v>
      </c>
    </row>
    <row r="800" spans="1:19" ht="45" x14ac:dyDescent="0.25">
      <c r="A800" s="62">
        <f>IF(zgłoszenia[[#This Row],[ID]]&gt;0,A799+1,"--")</f>
        <v>797</v>
      </c>
      <c r="B800" s="14" t="s">
        <v>61</v>
      </c>
      <c r="C800" s="70">
        <v>16078</v>
      </c>
      <c r="D800" s="12">
        <v>42943</v>
      </c>
      <c r="E800" s="31" t="s">
        <v>139</v>
      </c>
      <c r="F800" s="13" t="s">
        <v>17</v>
      </c>
      <c r="G800" s="13" t="s">
        <v>29</v>
      </c>
      <c r="H800" s="13" t="s">
        <v>118</v>
      </c>
      <c r="I800" s="36" t="s">
        <v>1313</v>
      </c>
      <c r="J800" s="13">
        <v>712</v>
      </c>
      <c r="K8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BOŚ.6743.712.2017.WK</v>
      </c>
      <c r="L800" s="12">
        <v>42957</v>
      </c>
      <c r="M800" s="13" t="s">
        <v>19</v>
      </c>
      <c r="N800" s="11">
        <f ca="1">IF(zgłoszenia[[#This Row],[ID]]&gt;0,IF(zgłoszenia[[#This Row],[Data zakończenia sprawy]]=0,TODAY()-D800,zgłoszenia[[#This Row],[Data zakończenia sprawy]]-zgłoszenia[[#This Row],[Data wpływu wniosku]]),"")</f>
        <v>14</v>
      </c>
      <c r="O800" s="65">
        <f>IF($F800=dane!$B$8,6743+3,(IF($F800=dane!$B$9,6743+4,(IF($F800=dane!$B$10,6743+5,6743)))))</f>
        <v>6743</v>
      </c>
    </row>
    <row r="801" spans="1:15" ht="45" x14ac:dyDescent="0.25">
      <c r="A801" s="62">
        <f>IF(zgłoszenia[[#This Row],[ID]]&gt;0,A800+1,"--")</f>
        <v>798</v>
      </c>
      <c r="B801" s="14" t="s">
        <v>61</v>
      </c>
      <c r="C801" s="70">
        <v>16089</v>
      </c>
      <c r="D801" s="12">
        <v>42943</v>
      </c>
      <c r="E801" s="31" t="s">
        <v>139</v>
      </c>
      <c r="F801" s="13" t="s">
        <v>17</v>
      </c>
      <c r="G801" s="13" t="s">
        <v>29</v>
      </c>
      <c r="H801" s="13" t="s">
        <v>118</v>
      </c>
      <c r="I801" s="36" t="s">
        <v>1314</v>
      </c>
      <c r="J801" s="13">
        <v>711</v>
      </c>
      <c r="K8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BOŚ.6743.711.2017.WK</v>
      </c>
      <c r="L801" s="12">
        <v>42957</v>
      </c>
      <c r="M801" s="13" t="s">
        <v>19</v>
      </c>
      <c r="N801" s="11">
        <f ca="1">IF(zgłoszenia[[#This Row],[ID]]&gt;0,IF(zgłoszenia[[#This Row],[Data zakończenia sprawy]]=0,TODAY()-D801,zgłoszenia[[#This Row],[Data zakończenia sprawy]]-zgłoszenia[[#This Row],[Data wpływu wniosku]]),"")</f>
        <v>14</v>
      </c>
      <c r="O801" s="65">
        <f>IF($F801=dane!$B$8,6743+3,(IF($F801=dane!$B$9,6743+4,(IF($F801=dane!$B$10,6743+5,6743)))))</f>
        <v>6743</v>
      </c>
    </row>
    <row r="802" spans="1:15" ht="45" x14ac:dyDescent="0.25">
      <c r="A802" s="62">
        <f>IF(zgłoszenia[[#This Row],[ID]]&gt;0,A801+1,"--")</f>
        <v>799</v>
      </c>
      <c r="B802" s="14" t="s">
        <v>61</v>
      </c>
      <c r="C802" s="70">
        <v>16088</v>
      </c>
      <c r="D802" s="12">
        <v>42943</v>
      </c>
      <c r="E802" s="31" t="s">
        <v>139</v>
      </c>
      <c r="F802" s="13" t="s">
        <v>17</v>
      </c>
      <c r="G802" s="13" t="s">
        <v>29</v>
      </c>
      <c r="H802" s="13" t="s">
        <v>118</v>
      </c>
      <c r="I802" s="36" t="s">
        <v>1315</v>
      </c>
      <c r="J802" s="13">
        <v>710</v>
      </c>
      <c r="K8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BOŚ.6743.710.2017.WK</v>
      </c>
      <c r="L802" s="12">
        <v>42957</v>
      </c>
      <c r="M802" s="13" t="s">
        <v>19</v>
      </c>
      <c r="N802" s="11">
        <f ca="1">IF(zgłoszenia[[#This Row],[ID]]&gt;0,IF(zgłoszenia[[#This Row],[Data zakończenia sprawy]]=0,TODAY()-D802,zgłoszenia[[#This Row],[Data zakończenia sprawy]]-zgłoszenia[[#This Row],[Data wpływu wniosku]]),"")</f>
        <v>14</v>
      </c>
      <c r="O802" s="65">
        <f>IF($F802=dane!$B$8,6743+3,(IF($F802=dane!$B$9,6743+4,(IF($F802=dane!$B$10,6743+5,6743)))))</f>
        <v>6743</v>
      </c>
    </row>
    <row r="803" spans="1:15" ht="45" x14ac:dyDescent="0.25">
      <c r="A803" s="62">
        <f>IF(zgłoszenia[[#This Row],[ID]]&gt;0,A802+1,"--")</f>
        <v>800</v>
      </c>
      <c r="B803" s="14" t="s">
        <v>61</v>
      </c>
      <c r="C803" s="70">
        <v>16087</v>
      </c>
      <c r="D803" s="12">
        <v>42943</v>
      </c>
      <c r="E803" s="31" t="s">
        <v>139</v>
      </c>
      <c r="F803" s="13" t="s">
        <v>17</v>
      </c>
      <c r="G803" s="13" t="s">
        <v>29</v>
      </c>
      <c r="H803" s="13" t="s">
        <v>118</v>
      </c>
      <c r="I803" s="36" t="s">
        <v>1316</v>
      </c>
      <c r="J803" s="13">
        <v>709</v>
      </c>
      <c r="K8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BOŚ.6743.709.2017.WK</v>
      </c>
      <c r="L803" s="12">
        <v>42957</v>
      </c>
      <c r="M803" s="13" t="s">
        <v>19</v>
      </c>
      <c r="N803" s="11">
        <f ca="1">IF(zgłoszenia[[#This Row],[ID]]&gt;0,IF(zgłoszenia[[#This Row],[Data zakończenia sprawy]]=0,TODAY()-D803,zgłoszenia[[#This Row],[Data zakończenia sprawy]]-zgłoszenia[[#This Row],[Data wpływu wniosku]]),"")</f>
        <v>14</v>
      </c>
      <c r="O803" s="65">
        <f>IF($F803=dane!$B$8,6743+3,(IF($F803=dane!$B$9,6743+4,(IF($F803=dane!$B$10,6743+5,6743)))))</f>
        <v>6743</v>
      </c>
    </row>
    <row r="804" spans="1:15" ht="45" x14ac:dyDescent="0.25">
      <c r="A804" s="62">
        <f>IF(zgłoszenia[[#This Row],[ID]]&gt;0,A803+1,"--")</f>
        <v>801</v>
      </c>
      <c r="B804" s="14" t="s">
        <v>61</v>
      </c>
      <c r="C804" s="70">
        <v>16086</v>
      </c>
      <c r="D804" s="12">
        <v>42943</v>
      </c>
      <c r="E804" s="31" t="s">
        <v>139</v>
      </c>
      <c r="F804" s="13" t="s">
        <v>17</v>
      </c>
      <c r="G804" s="13" t="s">
        <v>29</v>
      </c>
      <c r="H804" s="13" t="s">
        <v>118</v>
      </c>
      <c r="I804" s="36" t="s">
        <v>1317</v>
      </c>
      <c r="J804" s="13">
        <v>708</v>
      </c>
      <c r="K8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BOŚ.6743.708.2017.WK</v>
      </c>
      <c r="L804" s="12">
        <v>42957</v>
      </c>
      <c r="M804" s="13" t="s">
        <v>19</v>
      </c>
      <c r="N804" s="11">
        <f ca="1">IF(zgłoszenia[[#This Row],[ID]]&gt;0,IF(zgłoszenia[[#This Row],[Data zakończenia sprawy]]=0,TODAY()-D804,zgłoszenia[[#This Row],[Data zakończenia sprawy]]-zgłoszenia[[#This Row],[Data wpływu wniosku]]),"")</f>
        <v>14</v>
      </c>
      <c r="O804" s="65">
        <f>IF($F804=dane!$B$8,6743+3,(IF($F804=dane!$B$9,6743+4,(IF($F804=dane!$B$10,6743+5,6743)))))</f>
        <v>6743</v>
      </c>
    </row>
    <row r="805" spans="1:15" ht="45" x14ac:dyDescent="0.25">
      <c r="A805" s="62">
        <f>IF(zgłoszenia[[#This Row],[ID]]&gt;0,A804+1,"--")</f>
        <v>802</v>
      </c>
      <c r="B805" s="14" t="s">
        <v>61</v>
      </c>
      <c r="C805" s="70">
        <v>16085</v>
      </c>
      <c r="D805" s="12">
        <v>42943</v>
      </c>
      <c r="E805" s="31" t="s">
        <v>139</v>
      </c>
      <c r="F805" s="13" t="s">
        <v>17</v>
      </c>
      <c r="G805" s="13" t="s">
        <v>29</v>
      </c>
      <c r="H805" s="13" t="s">
        <v>118</v>
      </c>
      <c r="I805" s="36" t="s">
        <v>1318</v>
      </c>
      <c r="J805" s="13">
        <v>707</v>
      </c>
      <c r="K8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BOŚ.6743.707.2017.WK</v>
      </c>
      <c r="L805" s="12">
        <v>42957</v>
      </c>
      <c r="M805" s="13" t="s">
        <v>19</v>
      </c>
      <c r="N805" s="11">
        <f ca="1">IF(zgłoszenia[[#This Row],[ID]]&gt;0,IF(zgłoszenia[[#This Row],[Data zakończenia sprawy]]=0,TODAY()-D805,zgłoszenia[[#This Row],[Data zakończenia sprawy]]-zgłoszenia[[#This Row],[Data wpływu wniosku]]),"")</f>
        <v>14</v>
      </c>
      <c r="O805" s="65">
        <f>IF($F805=dane!$B$8,6743+3,(IF($F805=dane!$B$9,6743+4,(IF($F805=dane!$B$10,6743+5,6743)))))</f>
        <v>6743</v>
      </c>
    </row>
    <row r="806" spans="1:15" ht="45" x14ac:dyDescent="0.25">
      <c r="A806" s="62">
        <f>IF(zgłoszenia[[#This Row],[ID]]&gt;0,A805+1,"--")</f>
        <v>803</v>
      </c>
      <c r="B806" s="14" t="s">
        <v>61</v>
      </c>
      <c r="C806" s="70">
        <v>16084</v>
      </c>
      <c r="D806" s="12">
        <v>42943</v>
      </c>
      <c r="E806" s="31" t="s">
        <v>139</v>
      </c>
      <c r="F806" s="13" t="s">
        <v>17</v>
      </c>
      <c r="G806" s="13" t="s">
        <v>29</v>
      </c>
      <c r="H806" s="13" t="s">
        <v>118</v>
      </c>
      <c r="I806" s="36" t="s">
        <v>1319</v>
      </c>
      <c r="J806" s="13">
        <v>706</v>
      </c>
      <c r="K8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BOŚ.6743.706.2017.WK</v>
      </c>
      <c r="L806" s="12">
        <v>42957</v>
      </c>
      <c r="M806" s="13" t="s">
        <v>19</v>
      </c>
      <c r="N806" s="11">
        <f ca="1">IF(zgłoszenia[[#This Row],[ID]]&gt;0,IF(zgłoszenia[[#This Row],[Data zakończenia sprawy]]=0,TODAY()-D806,zgłoszenia[[#This Row],[Data zakończenia sprawy]]-zgłoszenia[[#This Row],[Data wpływu wniosku]]),"")</f>
        <v>14</v>
      </c>
      <c r="O806" s="65">
        <f>IF($F806=dane!$B$8,6743+3,(IF($F806=dane!$B$9,6743+4,(IF($F806=dane!$B$10,6743+5,6743)))))</f>
        <v>6743</v>
      </c>
    </row>
    <row r="807" spans="1:15" ht="45" x14ac:dyDescent="0.25">
      <c r="A807" s="62">
        <f>IF(zgłoszenia[[#This Row],[ID]]&gt;0,A806+1,"--")</f>
        <v>804</v>
      </c>
      <c r="B807" s="14" t="s">
        <v>61</v>
      </c>
      <c r="C807" s="70">
        <v>16083</v>
      </c>
      <c r="D807" s="12">
        <v>42943</v>
      </c>
      <c r="E807" s="31" t="s">
        <v>139</v>
      </c>
      <c r="F807" s="13" t="s">
        <v>17</v>
      </c>
      <c r="G807" s="13" t="s">
        <v>29</v>
      </c>
      <c r="H807" s="13" t="s">
        <v>118</v>
      </c>
      <c r="I807" s="36" t="s">
        <v>1320</v>
      </c>
      <c r="J807" s="13">
        <v>705</v>
      </c>
      <c r="K8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BOŚ.6743.705.2017.WK</v>
      </c>
      <c r="L807" s="12">
        <v>42957</v>
      </c>
      <c r="M807" s="13" t="s">
        <v>19</v>
      </c>
      <c r="N807" s="11">
        <f ca="1">IF(zgłoszenia[[#This Row],[ID]]&gt;0,IF(zgłoszenia[[#This Row],[Data zakończenia sprawy]]=0,TODAY()-D807,zgłoszenia[[#This Row],[Data zakończenia sprawy]]-zgłoszenia[[#This Row],[Data wpływu wniosku]]),"")</f>
        <v>14</v>
      </c>
      <c r="O807" s="65">
        <f>IF($F807=dane!$B$8,6743+3,(IF($F807=dane!$B$9,6743+4,(IF($F807=dane!$B$10,6743+5,6743)))))</f>
        <v>6743</v>
      </c>
    </row>
    <row r="808" spans="1:15" ht="45" x14ac:dyDescent="0.25">
      <c r="A808" s="62">
        <f>IF(zgłoszenia[[#This Row],[ID]]&gt;0,A807+1,"--")</f>
        <v>805</v>
      </c>
      <c r="B808" s="14" t="s">
        <v>61</v>
      </c>
      <c r="C808" s="70">
        <v>16082</v>
      </c>
      <c r="D808" s="12">
        <v>42943</v>
      </c>
      <c r="E808" s="31" t="s">
        <v>139</v>
      </c>
      <c r="F808" s="13" t="s">
        <v>17</v>
      </c>
      <c r="G808" s="13" t="s">
        <v>29</v>
      </c>
      <c r="H808" s="13" t="s">
        <v>118</v>
      </c>
      <c r="I808" s="36" t="s">
        <v>1321</v>
      </c>
      <c r="J808" s="13">
        <v>704</v>
      </c>
      <c r="K8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BOŚ.6743.704.2017.WK</v>
      </c>
      <c r="L808" s="12">
        <v>42957</v>
      </c>
      <c r="M808" s="13" t="s">
        <v>19</v>
      </c>
      <c r="N808" s="11">
        <f ca="1">IF(zgłoszenia[[#This Row],[ID]]&gt;0,IF(zgłoszenia[[#This Row],[Data zakończenia sprawy]]=0,TODAY()-D808,zgłoszenia[[#This Row],[Data zakończenia sprawy]]-zgłoszenia[[#This Row],[Data wpływu wniosku]]),"")</f>
        <v>14</v>
      </c>
      <c r="O808" s="65">
        <f>IF($F808=dane!$B$8,6743+3,(IF($F808=dane!$B$9,6743+4,(IF($F808=dane!$B$10,6743+5,6743)))))</f>
        <v>6743</v>
      </c>
    </row>
    <row r="809" spans="1:15" ht="45" x14ac:dyDescent="0.25">
      <c r="A809" s="62">
        <f>IF(zgłoszenia[[#This Row],[ID]]&gt;0,A808+1,"--")</f>
        <v>806</v>
      </c>
      <c r="B809" s="14" t="s">
        <v>61</v>
      </c>
      <c r="C809" s="70">
        <v>16080</v>
      </c>
      <c r="D809" s="12">
        <v>42943</v>
      </c>
      <c r="E809" s="31" t="s">
        <v>139</v>
      </c>
      <c r="F809" s="13" t="s">
        <v>17</v>
      </c>
      <c r="G809" s="13" t="s">
        <v>29</v>
      </c>
      <c r="H809" s="13" t="s">
        <v>118</v>
      </c>
      <c r="I809" s="36" t="s">
        <v>1322</v>
      </c>
      <c r="J809" s="13">
        <v>703</v>
      </c>
      <c r="K8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BOŚ.6743.703.2017.WK</v>
      </c>
      <c r="L809" s="12">
        <v>42957</v>
      </c>
      <c r="M809" s="13" t="s">
        <v>19</v>
      </c>
      <c r="N809" s="11">
        <f ca="1">IF(zgłoszenia[[#This Row],[ID]]&gt;0,IF(zgłoszenia[[#This Row],[Data zakończenia sprawy]]=0,TODAY()-D809,zgłoszenia[[#This Row],[Data zakończenia sprawy]]-zgłoszenia[[#This Row],[Data wpływu wniosku]]),"")</f>
        <v>14</v>
      </c>
      <c r="O809" s="65">
        <f>IF($F809=dane!$B$8,6743+3,(IF($F809=dane!$B$9,6743+4,(IF($F809=dane!$B$10,6743+5,6743)))))</f>
        <v>6743</v>
      </c>
    </row>
    <row r="810" spans="1:15" ht="45" x14ac:dyDescent="0.25">
      <c r="A810" s="62">
        <f>IF(zgłoszenia[[#This Row],[ID]]&gt;0,A809+1,"--")</f>
        <v>807</v>
      </c>
      <c r="B810" s="14" t="s">
        <v>61</v>
      </c>
      <c r="C810" s="70">
        <v>16079</v>
      </c>
      <c r="D810" s="12">
        <v>42943</v>
      </c>
      <c r="E810" s="31" t="s">
        <v>139</v>
      </c>
      <c r="F810" s="13" t="s">
        <v>17</v>
      </c>
      <c r="G810" s="13" t="s">
        <v>29</v>
      </c>
      <c r="H810" s="13" t="s">
        <v>118</v>
      </c>
      <c r="I810" s="36" t="s">
        <v>1323</v>
      </c>
      <c r="J810" s="13">
        <v>702</v>
      </c>
      <c r="K8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BOŚ.6743.702.2017.WK</v>
      </c>
      <c r="L810" s="12">
        <v>42957</v>
      </c>
      <c r="M810" s="13" t="s">
        <v>19</v>
      </c>
      <c r="N810" s="11">
        <f ca="1">IF(zgłoszenia[[#This Row],[ID]]&gt;0,IF(zgłoszenia[[#This Row],[Data zakończenia sprawy]]=0,TODAY()-D810,zgłoszenia[[#This Row],[Data zakończenia sprawy]]-zgłoszenia[[#This Row],[Data wpływu wniosku]]),"")</f>
        <v>14</v>
      </c>
      <c r="O810" s="65">
        <f>IF($F810=dane!$B$8,6743+3,(IF($F810=dane!$B$9,6743+4,(IF($F810=dane!$B$10,6743+5,6743)))))</f>
        <v>6743</v>
      </c>
    </row>
    <row r="811" spans="1:15" ht="45" x14ac:dyDescent="0.25">
      <c r="A811" s="62">
        <f>IF(zgłoszenia[[#This Row],[ID]]&gt;0,A810+1,"--")</f>
        <v>808</v>
      </c>
      <c r="B811" s="14" t="s">
        <v>61</v>
      </c>
      <c r="C811" s="70">
        <v>16081</v>
      </c>
      <c r="D811" s="12">
        <v>42943</v>
      </c>
      <c r="E811" s="31" t="s">
        <v>139</v>
      </c>
      <c r="F811" s="13" t="s">
        <v>17</v>
      </c>
      <c r="G811" s="13" t="s">
        <v>29</v>
      </c>
      <c r="H811" s="13" t="s">
        <v>118</v>
      </c>
      <c r="I811" s="36" t="s">
        <v>1324</v>
      </c>
      <c r="J811" s="13">
        <v>701</v>
      </c>
      <c r="K8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BOŚ.6743.701.2017.WK</v>
      </c>
      <c r="L811" s="12">
        <v>42957</v>
      </c>
      <c r="M811" s="13" t="s">
        <v>19</v>
      </c>
      <c r="N811" s="11">
        <f ca="1">IF(zgłoszenia[[#This Row],[ID]]&gt;0,IF(zgłoszenia[[#This Row],[Data zakończenia sprawy]]=0,TODAY()-D811,zgłoszenia[[#This Row],[Data zakończenia sprawy]]-zgłoszenia[[#This Row],[Data wpływu wniosku]]),"")</f>
        <v>14</v>
      </c>
      <c r="O811" s="65">
        <f>IF($F811=dane!$B$8,6743+3,(IF($F811=dane!$B$9,6743+4,(IF($F811=dane!$B$10,6743+5,6743)))))</f>
        <v>6743</v>
      </c>
    </row>
    <row r="812" spans="1:15" ht="45" x14ac:dyDescent="0.25">
      <c r="A812" s="62">
        <f>IF(zgłoszenia[[#This Row],[ID]]&gt;0,A811+1,"--")</f>
        <v>809</v>
      </c>
      <c r="B812" s="14" t="s">
        <v>61</v>
      </c>
      <c r="C812" s="70">
        <v>16071</v>
      </c>
      <c r="D812" s="12">
        <v>42943</v>
      </c>
      <c r="E812" s="31" t="s">
        <v>139</v>
      </c>
      <c r="F812" s="13" t="s">
        <v>17</v>
      </c>
      <c r="G812" s="13" t="s">
        <v>29</v>
      </c>
      <c r="H812" s="13" t="s">
        <v>118</v>
      </c>
      <c r="I812" s="36" t="s">
        <v>1325</v>
      </c>
      <c r="J812" s="13">
        <v>700</v>
      </c>
      <c r="K8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BOŚ.6743.700.2017.WK</v>
      </c>
      <c r="L812" s="12">
        <v>42957</v>
      </c>
      <c r="M812" s="13" t="s">
        <v>19</v>
      </c>
      <c r="N812" s="11">
        <f ca="1">IF(zgłoszenia[[#This Row],[ID]]&gt;0,IF(zgłoszenia[[#This Row],[Data zakończenia sprawy]]=0,TODAY()-D812,zgłoszenia[[#This Row],[Data zakończenia sprawy]]-zgłoszenia[[#This Row],[Data wpływu wniosku]]),"")</f>
        <v>14</v>
      </c>
      <c r="O812" s="65">
        <f>IF($F812=dane!$B$8,6743+3,(IF($F812=dane!$B$9,6743+4,(IF($F812=dane!$B$10,6743+5,6743)))))</f>
        <v>6743</v>
      </c>
    </row>
    <row r="813" spans="1:15" ht="45" x14ac:dyDescent="0.25">
      <c r="A813" s="62">
        <f>IF(zgłoszenia[[#This Row],[ID]]&gt;0,A812+1,"--")</f>
        <v>810</v>
      </c>
      <c r="B813" s="14" t="s">
        <v>61</v>
      </c>
      <c r="C813" s="70">
        <v>16072</v>
      </c>
      <c r="D813" s="12">
        <v>42943</v>
      </c>
      <c r="E813" s="31" t="s">
        <v>139</v>
      </c>
      <c r="F813" s="13" t="s">
        <v>17</v>
      </c>
      <c r="G813" s="13" t="s">
        <v>29</v>
      </c>
      <c r="H813" s="13" t="s">
        <v>118</v>
      </c>
      <c r="I813" s="36" t="s">
        <v>1326</v>
      </c>
      <c r="J813" s="13">
        <v>714</v>
      </c>
      <c r="K8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BOŚ.6743.714.2017.WK</v>
      </c>
      <c r="L813" s="12">
        <v>42957</v>
      </c>
      <c r="M813" s="13" t="s">
        <v>19</v>
      </c>
      <c r="N813" s="11">
        <f ca="1">IF(zgłoszenia[[#This Row],[ID]]&gt;0,IF(zgłoszenia[[#This Row],[Data zakończenia sprawy]]=0,TODAY()-D813,zgłoszenia[[#This Row],[Data zakończenia sprawy]]-zgłoszenia[[#This Row],[Data wpływu wniosku]]),"")</f>
        <v>14</v>
      </c>
      <c r="O813" s="65">
        <f>IF($F813=dane!$B$8,6743+3,(IF($F813=dane!$B$9,6743+4,(IF($F813=dane!$B$10,6743+5,6743)))))</f>
        <v>6743</v>
      </c>
    </row>
    <row r="814" spans="1:15" ht="45" x14ac:dyDescent="0.25">
      <c r="A814" s="62">
        <f>IF(zgłoszenia[[#This Row],[ID]]&gt;0,A813+1,"--")</f>
        <v>811</v>
      </c>
      <c r="B814" s="14" t="s">
        <v>61</v>
      </c>
      <c r="C814" s="70">
        <v>16075</v>
      </c>
      <c r="D814" s="12">
        <v>42943</v>
      </c>
      <c r="E814" s="31" t="s">
        <v>139</v>
      </c>
      <c r="F814" s="13" t="s">
        <v>17</v>
      </c>
      <c r="G814" s="13" t="s">
        <v>29</v>
      </c>
      <c r="H814" s="13" t="s">
        <v>118</v>
      </c>
      <c r="I814" s="36" t="s">
        <v>1327</v>
      </c>
      <c r="J814" s="13">
        <v>699</v>
      </c>
      <c r="K8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BOŚ.6743.699.2017.WK</v>
      </c>
      <c r="L814" s="12">
        <v>42957</v>
      </c>
      <c r="M814" s="13" t="s">
        <v>19</v>
      </c>
      <c r="N814" s="11">
        <f ca="1">IF(zgłoszenia[[#This Row],[ID]]&gt;0,IF(zgłoszenia[[#This Row],[Data zakończenia sprawy]]=0,TODAY()-D814,zgłoszenia[[#This Row],[Data zakończenia sprawy]]-zgłoszenia[[#This Row],[Data wpływu wniosku]]),"")</f>
        <v>14</v>
      </c>
      <c r="O814" s="65">
        <f>IF($F814=dane!$B$8,6743+3,(IF($F814=dane!$B$9,6743+4,(IF($F814=dane!$B$10,6743+5,6743)))))</f>
        <v>6743</v>
      </c>
    </row>
    <row r="815" spans="1:15" ht="45" x14ac:dyDescent="0.25">
      <c r="A815" s="62">
        <f>IF(zgłoszenia[[#This Row],[ID]]&gt;0,A814+1,"--")</f>
        <v>812</v>
      </c>
      <c r="B815" s="14" t="s">
        <v>61</v>
      </c>
      <c r="C815" s="70">
        <v>16073</v>
      </c>
      <c r="D815" s="12">
        <v>42943</v>
      </c>
      <c r="E815" s="31" t="s">
        <v>139</v>
      </c>
      <c r="F815" s="13" t="s">
        <v>17</v>
      </c>
      <c r="G815" s="13" t="s">
        <v>29</v>
      </c>
      <c r="H815" s="13" t="s">
        <v>118</v>
      </c>
      <c r="I815" s="36" t="s">
        <v>1328</v>
      </c>
      <c r="J815" s="13">
        <v>698</v>
      </c>
      <c r="K8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BOŚ.6743.698.2017.WK</v>
      </c>
      <c r="L815" s="12">
        <v>42957</v>
      </c>
      <c r="M815" s="13" t="s">
        <v>19</v>
      </c>
      <c r="N815" s="11">
        <f ca="1">IF(zgłoszenia[[#This Row],[ID]]&gt;0,IF(zgłoszenia[[#This Row],[Data zakończenia sprawy]]=0,TODAY()-D815,zgłoszenia[[#This Row],[Data zakończenia sprawy]]-zgłoszenia[[#This Row],[Data wpływu wniosku]]),"")</f>
        <v>14</v>
      </c>
      <c r="O815" s="65">
        <f>IF($F815=dane!$B$8,6743+3,(IF($F815=dane!$B$9,6743+4,(IF($F815=dane!$B$10,6743+5,6743)))))</f>
        <v>6743</v>
      </c>
    </row>
    <row r="816" spans="1:15" ht="45" x14ac:dyDescent="0.25">
      <c r="A816" s="62">
        <f>IF(zgłoszenia[[#This Row],[ID]]&gt;0,A815+1,"--")</f>
        <v>813</v>
      </c>
      <c r="B816" s="14" t="s">
        <v>61</v>
      </c>
      <c r="C816" s="70">
        <v>16074</v>
      </c>
      <c r="D816" s="12">
        <v>42943</v>
      </c>
      <c r="E816" s="31" t="s">
        <v>139</v>
      </c>
      <c r="F816" s="13" t="s">
        <v>17</v>
      </c>
      <c r="G816" s="13" t="s">
        <v>29</v>
      </c>
      <c r="H816" s="13" t="s">
        <v>118</v>
      </c>
      <c r="I816" s="36" t="s">
        <v>1329</v>
      </c>
      <c r="J816" s="13">
        <v>697</v>
      </c>
      <c r="K8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BOŚ.6743.697.2017.WK</v>
      </c>
      <c r="L816" s="12">
        <v>42957</v>
      </c>
      <c r="M816" s="13" t="s">
        <v>19</v>
      </c>
      <c r="N816" s="11">
        <f ca="1">IF(zgłoszenia[[#This Row],[ID]]&gt;0,IF(zgłoszenia[[#This Row],[Data zakończenia sprawy]]=0,TODAY()-D816,zgłoszenia[[#This Row],[Data zakończenia sprawy]]-zgłoszenia[[#This Row],[Data wpływu wniosku]]),"")</f>
        <v>14</v>
      </c>
      <c r="O816" s="65">
        <f>IF($F816=dane!$B$8,6743+3,(IF($F816=dane!$B$9,6743+4,(IF($F816=dane!$B$10,6743+5,6743)))))</f>
        <v>6743</v>
      </c>
    </row>
    <row r="817" spans="1:18" ht="45" x14ac:dyDescent="0.25">
      <c r="A817" s="62">
        <f>IF(zgłoszenia[[#This Row],[ID]]&gt;0,A816+1,"--")</f>
        <v>814</v>
      </c>
      <c r="B817" s="14" t="s">
        <v>61</v>
      </c>
      <c r="C817" s="70">
        <v>16076</v>
      </c>
      <c r="D817" s="12">
        <v>42943</v>
      </c>
      <c r="E817" s="31" t="s">
        <v>139</v>
      </c>
      <c r="F817" s="13" t="s">
        <v>17</v>
      </c>
      <c r="G817" s="13" t="s">
        <v>29</v>
      </c>
      <c r="H817" s="13" t="s">
        <v>118</v>
      </c>
      <c r="I817" s="36" t="s">
        <v>1330</v>
      </c>
      <c r="J817" s="13">
        <v>696</v>
      </c>
      <c r="K8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BOŚ.6743.696.2017.WK</v>
      </c>
      <c r="L817" s="12">
        <v>42957</v>
      </c>
      <c r="M817" s="13" t="s">
        <v>19</v>
      </c>
      <c r="N817" s="11">
        <f ca="1">IF(zgłoszenia[[#This Row],[ID]]&gt;0,IF(zgłoszenia[[#This Row],[Data zakończenia sprawy]]=0,TODAY()-D817,zgłoszenia[[#This Row],[Data zakończenia sprawy]]-zgłoszenia[[#This Row],[Data wpływu wniosku]]),"")</f>
        <v>14</v>
      </c>
      <c r="O817" s="65">
        <f>IF($F817=dane!$B$8,6743+3,(IF($F817=dane!$B$9,6743+4,(IF($F817=dane!$B$10,6743+5,6743)))))</f>
        <v>6743</v>
      </c>
    </row>
    <row r="818" spans="1:18" ht="45" x14ac:dyDescent="0.25">
      <c r="A818" s="62">
        <f>IF(zgłoszenia[[#This Row],[ID]]&gt;0,A817+1,"--")</f>
        <v>815</v>
      </c>
      <c r="B818" s="14" t="s">
        <v>61</v>
      </c>
      <c r="C818" s="70">
        <v>16036</v>
      </c>
      <c r="D818" s="12">
        <v>42943</v>
      </c>
      <c r="E818" s="31" t="s">
        <v>1331</v>
      </c>
      <c r="F818" s="13" t="s">
        <v>17</v>
      </c>
      <c r="G818" s="13" t="s">
        <v>29</v>
      </c>
      <c r="H818" s="13" t="s">
        <v>29</v>
      </c>
      <c r="I818" s="36" t="s">
        <v>1332</v>
      </c>
      <c r="J818" s="13">
        <v>692</v>
      </c>
      <c r="K8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BOŚ.6743.692.2017.WK</v>
      </c>
      <c r="L818" s="12">
        <v>42970</v>
      </c>
      <c r="M818" s="13" t="s">
        <v>19</v>
      </c>
      <c r="N818" s="11">
        <f ca="1">IF(zgłoszenia[[#This Row],[ID]]&gt;0,IF(zgłoszenia[[#This Row],[Data zakończenia sprawy]]=0,TODAY()-D818,zgłoszenia[[#This Row],[Data zakończenia sprawy]]-zgłoszenia[[#This Row],[Data wpływu wniosku]]),"")</f>
        <v>27</v>
      </c>
      <c r="O818" s="65">
        <f>IF($F818=dane!$B$8,6743+3,(IF($F818=dane!$B$9,6743+4,(IF($F818=dane!$B$10,6743+5,6743)))))</f>
        <v>6743</v>
      </c>
    </row>
    <row r="819" spans="1:18" ht="30" x14ac:dyDescent="0.25">
      <c r="A819" s="62">
        <f>IF(zgłoszenia[[#This Row],[ID]]&gt;0,A818+1,"--")</f>
        <v>816</v>
      </c>
      <c r="B819" s="14" t="s">
        <v>11</v>
      </c>
      <c r="C819" s="70">
        <v>15940</v>
      </c>
      <c r="D819" s="12">
        <v>42942</v>
      </c>
      <c r="E819" s="31" t="s">
        <v>1333</v>
      </c>
      <c r="F819" s="13" t="s">
        <v>23</v>
      </c>
      <c r="G819" s="13" t="s">
        <v>24</v>
      </c>
      <c r="H819" s="13" t="s">
        <v>800</v>
      </c>
      <c r="I819" s="36" t="s">
        <v>1334</v>
      </c>
      <c r="J819" s="13">
        <v>668</v>
      </c>
      <c r="K8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BOŚ.6743.668.2017.AA</v>
      </c>
      <c r="L819" s="12">
        <v>42963</v>
      </c>
      <c r="M819" s="13" t="s">
        <v>62</v>
      </c>
      <c r="N819" s="11">
        <f ca="1">IF(zgłoszenia[[#This Row],[ID]]&gt;0,IF(zgłoszenia[[#This Row],[Data zakończenia sprawy]]=0,TODAY()-D819,zgłoszenia[[#This Row],[Data zakończenia sprawy]]-zgłoszenia[[#This Row],[Data wpływu wniosku]]),"")</f>
        <v>21</v>
      </c>
      <c r="O819" s="65">
        <f>IF($F819=dane!$B$8,6743+3,(IF($F819=dane!$B$9,6743+4,(IF($F819=dane!$B$10,6743+5,6743)))))</f>
        <v>6743</v>
      </c>
    </row>
    <row r="820" spans="1:18" ht="45" x14ac:dyDescent="0.25">
      <c r="A820" s="62">
        <f>IF(zgłoszenia[[#This Row],[ID]]&gt;0,A819+1,"--")</f>
        <v>817</v>
      </c>
      <c r="B820" s="14" t="s">
        <v>11</v>
      </c>
      <c r="C820" s="70">
        <v>16052</v>
      </c>
      <c r="D820" s="12">
        <v>42943</v>
      </c>
      <c r="E820" s="31" t="s">
        <v>1335</v>
      </c>
      <c r="F820" s="13" t="s">
        <v>17</v>
      </c>
      <c r="G820" s="13" t="s">
        <v>30</v>
      </c>
      <c r="H820" s="13" t="s">
        <v>424</v>
      </c>
      <c r="I820" s="36" t="s">
        <v>758</v>
      </c>
      <c r="J820" s="13">
        <v>669</v>
      </c>
      <c r="K8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BOŚ.6743.669.2017.AA</v>
      </c>
      <c r="L820" s="12">
        <v>42964</v>
      </c>
      <c r="M820" s="13" t="s">
        <v>19</v>
      </c>
      <c r="N820" s="11">
        <f ca="1">IF(zgłoszenia[[#This Row],[ID]]&gt;0,IF(zgłoszenia[[#This Row],[Data zakończenia sprawy]]=0,TODAY()-D820,zgłoszenia[[#This Row],[Data zakończenia sprawy]]-zgłoszenia[[#This Row],[Data wpływu wniosku]]),"")</f>
        <v>21</v>
      </c>
      <c r="O820" s="65">
        <f>IF($F820=dane!$B$8,6743+3,(IF($F820=dane!$B$9,6743+4,(IF($F820=dane!$B$10,6743+5,6743)))))</f>
        <v>6743</v>
      </c>
    </row>
    <row r="821" spans="1:18" s="3" customFormat="1" ht="54.75" customHeight="1" x14ac:dyDescent="0.25">
      <c r="A821" s="62">
        <f>IF(zgłoszenia[[#This Row],[ID]]&gt;0,A820+1,"--")</f>
        <v>818</v>
      </c>
      <c r="B821" s="14" t="s">
        <v>60</v>
      </c>
      <c r="C821" s="70">
        <v>16039</v>
      </c>
      <c r="D821" s="12">
        <v>42943</v>
      </c>
      <c r="E821" s="31" t="s">
        <v>384</v>
      </c>
      <c r="F821" s="13" t="s">
        <v>58</v>
      </c>
      <c r="G821" s="13" t="s">
        <v>33</v>
      </c>
      <c r="H821" s="13" t="s">
        <v>155</v>
      </c>
      <c r="I821" s="36" t="s">
        <v>1336</v>
      </c>
      <c r="J821" s="100">
        <v>70</v>
      </c>
      <c r="K821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BOŚ.6746.70.2017.EJ</v>
      </c>
      <c r="L821" s="93">
        <v>42984</v>
      </c>
      <c r="M821" s="77" t="s">
        <v>19</v>
      </c>
      <c r="N821" s="88">
        <f ca="1">IF(zgłoszenia[[#This Row],[ID]]&gt;0,IF(zgłoszenia[[#This Row],[Data zakończenia sprawy]]=0,TODAY()-D821,zgłoszenia[[#This Row],[Data zakończenia sprawy]]-zgłoszenia[[#This Row],[Data wpływu wniosku]]),"")</f>
        <v>41</v>
      </c>
      <c r="O821" s="69">
        <f>IF($F821=dane!$B$8,6743+3,(IF($F821=dane!$B$9,6743+4,(IF($F821=dane!$B$10,6743+5,6743)))))</f>
        <v>6746</v>
      </c>
      <c r="P821" s="75"/>
      <c r="Q821" s="75"/>
      <c r="R821" s="75"/>
    </row>
    <row r="822" spans="1:18" ht="45" x14ac:dyDescent="0.25">
      <c r="A822" s="62">
        <f>IF(zgłoszenia[[#This Row],[ID]]&gt;0,A821+1,"--")</f>
        <v>819</v>
      </c>
      <c r="B822" s="14" t="s">
        <v>11</v>
      </c>
      <c r="C822" s="70">
        <v>16210</v>
      </c>
      <c r="D822" s="12">
        <v>42947</v>
      </c>
      <c r="E822" s="31" t="s">
        <v>192</v>
      </c>
      <c r="F822" s="13" t="s">
        <v>17</v>
      </c>
      <c r="G822" s="13" t="s">
        <v>30</v>
      </c>
      <c r="H822" s="13" t="s">
        <v>264</v>
      </c>
      <c r="I822" s="36" t="s">
        <v>1337</v>
      </c>
      <c r="J822" s="13">
        <v>679</v>
      </c>
      <c r="K8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BOŚ.6743.679.2017.AA</v>
      </c>
      <c r="L822" s="12">
        <v>42965</v>
      </c>
      <c r="M822" s="13" t="s">
        <v>19</v>
      </c>
      <c r="N822" s="11">
        <f ca="1">IF(zgłoszenia[[#This Row],[ID]]&gt;0,IF(zgłoszenia[[#This Row],[Data zakończenia sprawy]]=0,TODAY()-D822,zgłoszenia[[#This Row],[Data zakończenia sprawy]]-zgłoszenia[[#This Row],[Data wpływu wniosku]]),"")</f>
        <v>18</v>
      </c>
      <c r="O822" s="65">
        <f>IF($F822=dane!$B$8,6743+3,(IF($F822=dane!$B$9,6743+4,(IF($F822=dane!$B$10,6743+5,6743)))))</f>
        <v>6743</v>
      </c>
    </row>
    <row r="823" spans="1:18" ht="45" x14ac:dyDescent="0.25">
      <c r="A823" s="62">
        <f>IF(zgłoszenia[[#This Row],[ID]]&gt;0,A822+1,"--")</f>
        <v>820</v>
      </c>
      <c r="B823" s="14" t="s">
        <v>60</v>
      </c>
      <c r="C823" s="70">
        <v>16207</v>
      </c>
      <c r="D823" s="12">
        <v>42947</v>
      </c>
      <c r="E823" s="31" t="s">
        <v>604</v>
      </c>
      <c r="F823" s="13" t="s">
        <v>17</v>
      </c>
      <c r="G823" s="13" t="s">
        <v>33</v>
      </c>
      <c r="H823" s="13" t="s">
        <v>155</v>
      </c>
      <c r="I823" s="36" t="s">
        <v>1338</v>
      </c>
      <c r="J823" s="13">
        <v>682</v>
      </c>
      <c r="K8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BOŚ.6743.682.2017.EJ</v>
      </c>
      <c r="L823" s="12">
        <v>42965</v>
      </c>
      <c r="M823" s="13" t="s">
        <v>19</v>
      </c>
      <c r="N823" s="11">
        <f ca="1">IF(zgłoszenia[[#This Row],[ID]]&gt;0,IF(zgłoszenia[[#This Row],[Data zakończenia sprawy]]=0,TODAY()-D823,zgłoszenia[[#This Row],[Data zakończenia sprawy]]-zgłoszenia[[#This Row],[Data wpływu wniosku]]),"")</f>
        <v>18</v>
      </c>
      <c r="O823" s="65">
        <f>IF($F823=dane!$B$8,6743+3,(IF($F823=dane!$B$9,6743+4,(IF($F823=dane!$B$10,6743+5,6743)))))</f>
        <v>6743</v>
      </c>
    </row>
    <row r="824" spans="1:18" ht="45" x14ac:dyDescent="0.25">
      <c r="A824" s="62">
        <f>IF(zgłoszenia[[#This Row],[ID]]&gt;0,A823+1,"--")</f>
        <v>821</v>
      </c>
      <c r="B824" s="14" t="s">
        <v>39</v>
      </c>
      <c r="C824" s="70">
        <v>16174</v>
      </c>
      <c r="D824" s="12">
        <v>42947</v>
      </c>
      <c r="E824" s="31" t="s">
        <v>1339</v>
      </c>
      <c r="F824" s="13" t="s">
        <v>17</v>
      </c>
      <c r="G824" s="13" t="s">
        <v>32</v>
      </c>
      <c r="H824" s="13" t="s">
        <v>214</v>
      </c>
      <c r="I824" s="98" t="s">
        <v>1340</v>
      </c>
      <c r="J824" s="77">
        <v>694</v>
      </c>
      <c r="K824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BOŚ.6743.694.2017.MS</v>
      </c>
      <c r="L824" s="93">
        <v>42963</v>
      </c>
      <c r="M824" s="77" t="s">
        <v>19</v>
      </c>
      <c r="N824" s="88">
        <f ca="1">IF(zgłoszenia[[#This Row],[ID]]&gt;0,IF(zgłoszenia[[#This Row],[Data zakończenia sprawy]]=0,TODAY()-D824,zgłoszenia[[#This Row],[Data zakończenia sprawy]]-zgłoszenia[[#This Row],[Data wpływu wniosku]]),"")</f>
        <v>16</v>
      </c>
      <c r="O824" s="69">
        <f>IF($F824=dane!$B$8,6743+3,(IF($F824=dane!$B$9,6743+4,(IF($F824=dane!$B$10,6743+5,6743)))))</f>
        <v>6743</v>
      </c>
      <c r="P824" s="74"/>
      <c r="Q824" s="74"/>
      <c r="R824" s="74"/>
    </row>
    <row r="825" spans="1:18" ht="45" x14ac:dyDescent="0.25">
      <c r="A825" s="62">
        <f>IF(zgłoszenia[[#This Row],[ID]]&gt;0,A824+1,"--")</f>
        <v>822</v>
      </c>
      <c r="B825" s="14" t="s">
        <v>39</v>
      </c>
      <c r="C825" s="70">
        <v>16282</v>
      </c>
      <c r="D825" s="12">
        <v>42947</v>
      </c>
      <c r="E825" s="31" t="s">
        <v>384</v>
      </c>
      <c r="F825" s="13" t="s">
        <v>58</v>
      </c>
      <c r="G825" s="13" t="s">
        <v>32</v>
      </c>
      <c r="H825" s="13" t="s">
        <v>1341</v>
      </c>
      <c r="I825" s="98" t="s">
        <v>1342</v>
      </c>
      <c r="J825" s="77">
        <v>74</v>
      </c>
      <c r="K825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BOŚ.6746.74.2017.MS</v>
      </c>
      <c r="L825" s="93">
        <v>42964</v>
      </c>
      <c r="M825" s="77" t="s">
        <v>19</v>
      </c>
      <c r="N825" s="88">
        <f ca="1">IF(zgłoszenia[[#This Row],[ID]]&gt;0,IF(zgłoszenia[[#This Row],[Data zakończenia sprawy]]=0,TODAY()-D825,zgłoszenia[[#This Row],[Data zakończenia sprawy]]-zgłoszenia[[#This Row],[Data wpływu wniosku]]),"")</f>
        <v>17</v>
      </c>
      <c r="O825" s="69">
        <f>IF($F825=dane!$B$8,6743+3,(IF($F825=dane!$B$9,6743+4,(IF($F825=dane!$B$10,6743+5,6743)))))</f>
        <v>6746</v>
      </c>
      <c r="P825" s="74"/>
      <c r="Q825" s="74"/>
      <c r="R825" s="74"/>
    </row>
    <row r="826" spans="1:18" ht="45" x14ac:dyDescent="0.25">
      <c r="A826" s="62">
        <f>IF(zgłoszenia[[#This Row],[ID]]&gt;0,A825+1,"--")</f>
        <v>823</v>
      </c>
      <c r="B826" s="14" t="s">
        <v>36</v>
      </c>
      <c r="C826" s="70">
        <v>16271</v>
      </c>
      <c r="D826" s="12">
        <v>42947</v>
      </c>
      <c r="E826" s="31" t="s">
        <v>139</v>
      </c>
      <c r="F826" s="13" t="s">
        <v>17</v>
      </c>
      <c r="G826" s="13" t="s">
        <v>29</v>
      </c>
      <c r="H826" s="13" t="s">
        <v>309</v>
      </c>
      <c r="I826" s="36" t="s">
        <v>1343</v>
      </c>
      <c r="J826" s="13">
        <v>685</v>
      </c>
      <c r="K8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BOŚ.6743.685.2017.KŻ</v>
      </c>
      <c r="L826" s="12">
        <v>42968</v>
      </c>
      <c r="M826" s="13" t="s">
        <v>19</v>
      </c>
      <c r="N826" s="11">
        <f ca="1">IF(zgłoszenia[[#This Row],[ID]]&gt;0,IF(zgłoszenia[[#This Row],[Data zakończenia sprawy]]=0,TODAY()-D826,zgłoszenia[[#This Row],[Data zakończenia sprawy]]-zgłoszenia[[#This Row],[Data wpływu wniosku]]),"")</f>
        <v>21</v>
      </c>
      <c r="O826" s="65">
        <f>IF($F826=dane!$B$8,6743+3,(IF($F826=dane!$B$9,6743+4,(IF($F826=dane!$B$10,6743+5,6743)))))</f>
        <v>6743</v>
      </c>
    </row>
    <row r="827" spans="1:18" ht="45" x14ac:dyDescent="0.25">
      <c r="A827" s="62">
        <f>IF(zgłoszenia[[#This Row],[ID]]&gt;0,A826+1,"--")</f>
        <v>824</v>
      </c>
      <c r="B827" s="14" t="s">
        <v>36</v>
      </c>
      <c r="C827" s="70">
        <v>16268</v>
      </c>
      <c r="D827" s="12">
        <v>42947</v>
      </c>
      <c r="E827" s="31" t="s">
        <v>139</v>
      </c>
      <c r="F827" s="13" t="s">
        <v>17</v>
      </c>
      <c r="G827" s="13" t="s">
        <v>29</v>
      </c>
      <c r="H827" s="13" t="s">
        <v>309</v>
      </c>
      <c r="I827" s="36" t="s">
        <v>1344</v>
      </c>
      <c r="J827" s="13">
        <v>684</v>
      </c>
      <c r="K8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BOŚ.6743.684.2017.KŻ</v>
      </c>
      <c r="L827" s="12">
        <v>42968</v>
      </c>
      <c r="M827" s="13" t="s">
        <v>19</v>
      </c>
      <c r="N827" s="11">
        <f ca="1">IF(zgłoszenia[[#This Row],[ID]]&gt;0,IF(zgłoszenia[[#This Row],[Data zakończenia sprawy]]=0,TODAY()-D827,zgłoszenia[[#This Row],[Data zakończenia sprawy]]-zgłoszenia[[#This Row],[Data wpływu wniosku]]),"")</f>
        <v>21</v>
      </c>
      <c r="O827" s="65">
        <f>IF($F827=dane!$B$8,6743+3,(IF($F827=dane!$B$9,6743+4,(IF($F827=dane!$B$10,6743+5,6743)))))</f>
        <v>6743</v>
      </c>
    </row>
    <row r="828" spans="1:18" ht="45" x14ac:dyDescent="0.25">
      <c r="A828" s="62">
        <f>IF(zgłoszenia[[#This Row],[ID]]&gt;0,A827+1,"--")</f>
        <v>825</v>
      </c>
      <c r="B828" s="14" t="s">
        <v>38</v>
      </c>
      <c r="C828" s="70">
        <v>16343</v>
      </c>
      <c r="D828" s="12">
        <v>42948</v>
      </c>
      <c r="E828" s="31" t="s">
        <v>1345</v>
      </c>
      <c r="F828" s="13" t="s">
        <v>58</v>
      </c>
      <c r="G828" s="13" t="s">
        <v>29</v>
      </c>
      <c r="H828" s="13" t="s">
        <v>309</v>
      </c>
      <c r="I828" s="36" t="s">
        <v>740</v>
      </c>
      <c r="J828" s="100">
        <v>73</v>
      </c>
      <c r="K828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BOŚ.6746.73.2017.IN</v>
      </c>
      <c r="L828" s="93">
        <v>42965</v>
      </c>
      <c r="M828" s="77" t="s">
        <v>19</v>
      </c>
      <c r="N828" s="88">
        <f ca="1">IF(zgłoszenia[[#This Row],[ID]]&gt;0,IF(zgłoszenia[[#This Row],[Data zakończenia sprawy]]=0,TODAY()-D828,zgłoszenia[[#This Row],[Data zakończenia sprawy]]-zgłoszenia[[#This Row],[Data wpływu wniosku]]),"")</f>
        <v>17</v>
      </c>
      <c r="O828" s="69">
        <f>IF($F828=dane!$B$8,6743+3,(IF($F828=dane!$B$9,6743+4,(IF($F828=dane!$B$10,6743+5,6743)))))</f>
        <v>6746</v>
      </c>
      <c r="P828" s="74"/>
      <c r="Q828" s="74"/>
      <c r="R828" s="74"/>
    </row>
    <row r="829" spans="1:18" ht="45" x14ac:dyDescent="0.25">
      <c r="A829" s="62">
        <f>IF(zgłoszenia[[#This Row],[ID]]&gt;0,A828+1,"--")</f>
        <v>826</v>
      </c>
      <c r="B829" s="14" t="s">
        <v>11</v>
      </c>
      <c r="C829" s="70">
        <v>16387</v>
      </c>
      <c r="D829" s="12">
        <v>42948</v>
      </c>
      <c r="E829" s="31" t="s">
        <v>1346</v>
      </c>
      <c r="F829" s="13" t="s">
        <v>17</v>
      </c>
      <c r="G829" s="13" t="s">
        <v>26</v>
      </c>
      <c r="H829" s="13" t="s">
        <v>112</v>
      </c>
      <c r="I829" s="36" t="s">
        <v>1347</v>
      </c>
      <c r="J829" s="13">
        <v>683</v>
      </c>
      <c r="K8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BOŚ.6743.683.2017.AA</v>
      </c>
      <c r="L829" s="12">
        <v>42968</v>
      </c>
      <c r="M829" s="13" t="s">
        <v>19</v>
      </c>
      <c r="N829" s="11">
        <f ca="1">IF(zgłoszenia[[#This Row],[ID]]&gt;0,IF(zgłoszenia[[#This Row],[Data zakończenia sprawy]]=0,TODAY()-D829,zgłoszenia[[#This Row],[Data zakończenia sprawy]]-zgłoszenia[[#This Row],[Data wpływu wniosku]]),"")</f>
        <v>20</v>
      </c>
      <c r="O829" s="65">
        <f>IF($F829=dane!$B$8,6743+3,(IF($F829=dane!$B$9,6743+4,(IF($F829=dane!$B$10,6743+5,6743)))))</f>
        <v>6743</v>
      </c>
    </row>
    <row r="830" spans="1:18" ht="45" x14ac:dyDescent="0.25">
      <c r="A830" s="62">
        <f>IF(zgłoszenia[[#This Row],[ID]]&gt;0,A829+1,"--")</f>
        <v>827</v>
      </c>
      <c r="B830" s="14" t="s">
        <v>36</v>
      </c>
      <c r="C830" s="70">
        <v>16311</v>
      </c>
      <c r="D830" s="12">
        <v>42948</v>
      </c>
      <c r="E830" s="31" t="s">
        <v>139</v>
      </c>
      <c r="F830" s="13" t="s">
        <v>17</v>
      </c>
      <c r="G830" s="13" t="s">
        <v>29</v>
      </c>
      <c r="H830" s="13" t="s">
        <v>309</v>
      </c>
      <c r="I830" s="36" t="s">
        <v>1348</v>
      </c>
      <c r="J830" s="13">
        <v>687</v>
      </c>
      <c r="K8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BOŚ.6743.687.2017.KŻ</v>
      </c>
      <c r="L830" s="12">
        <v>42968</v>
      </c>
      <c r="M830" s="13" t="s">
        <v>19</v>
      </c>
      <c r="N830" s="11">
        <f ca="1">IF(zgłoszenia[[#This Row],[ID]]&gt;0,IF(zgłoszenia[[#This Row],[Data zakończenia sprawy]]=0,TODAY()-D830,zgłoszenia[[#This Row],[Data zakończenia sprawy]]-zgłoszenia[[#This Row],[Data wpływu wniosku]]),"")</f>
        <v>20</v>
      </c>
      <c r="O830" s="65">
        <f>IF($F830=dane!$B$8,6743+3,(IF($F830=dane!$B$9,6743+4,(IF($F830=dane!$B$10,6743+5,6743)))))</f>
        <v>6743</v>
      </c>
    </row>
    <row r="831" spans="1:18" ht="45" x14ac:dyDescent="0.25">
      <c r="A831" s="62">
        <f>IF(zgłoszenia[[#This Row],[ID]]&gt;0,A830+1,"--")</f>
        <v>828</v>
      </c>
      <c r="B831" s="14" t="s">
        <v>36</v>
      </c>
      <c r="C831" s="70">
        <v>16357</v>
      </c>
      <c r="D831" s="12">
        <v>42948</v>
      </c>
      <c r="E831" s="31" t="s">
        <v>139</v>
      </c>
      <c r="F831" s="13" t="s">
        <v>17</v>
      </c>
      <c r="G831" s="13" t="s">
        <v>29</v>
      </c>
      <c r="H831" s="13" t="s">
        <v>309</v>
      </c>
      <c r="I831" s="36" t="s">
        <v>1349</v>
      </c>
      <c r="J831" s="13">
        <v>686</v>
      </c>
      <c r="K8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BOŚ.6743.686.2017.KŻ</v>
      </c>
      <c r="L831" s="12">
        <v>42968</v>
      </c>
      <c r="M831" s="13" t="s">
        <v>19</v>
      </c>
      <c r="N831" s="11">
        <f ca="1">IF(zgłoszenia[[#This Row],[ID]]&gt;0,IF(zgłoszenia[[#This Row],[Data zakończenia sprawy]]=0,TODAY()-D831,zgłoszenia[[#This Row],[Data zakończenia sprawy]]-zgłoszenia[[#This Row],[Data wpływu wniosku]]),"")</f>
        <v>20</v>
      </c>
      <c r="O831" s="65">
        <f>IF($F831=dane!$B$8,6743+3,(IF($F831=dane!$B$9,6743+4,(IF($F831=dane!$B$10,6743+5,6743)))))</f>
        <v>6743</v>
      </c>
    </row>
    <row r="832" spans="1:18" ht="45" x14ac:dyDescent="0.25">
      <c r="A832" s="62">
        <f>IF(zgłoszenia[[#This Row],[ID]]&gt;0,A831+1,"--")</f>
        <v>829</v>
      </c>
      <c r="B832" s="14" t="s">
        <v>39</v>
      </c>
      <c r="C832" s="70">
        <v>16365</v>
      </c>
      <c r="D832" s="12">
        <v>42948</v>
      </c>
      <c r="E832" s="31" t="s">
        <v>1350</v>
      </c>
      <c r="F832" s="13" t="s">
        <v>23</v>
      </c>
      <c r="G832" s="13" t="s">
        <v>32</v>
      </c>
      <c r="H832" s="13" t="s">
        <v>135</v>
      </c>
      <c r="I832" s="36" t="s">
        <v>1351</v>
      </c>
      <c r="J832" s="13">
        <v>695</v>
      </c>
      <c r="K8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BOŚ.6743.695.2017.MS</v>
      </c>
      <c r="L832" s="12">
        <v>42965</v>
      </c>
      <c r="M832" s="13" t="s">
        <v>19</v>
      </c>
      <c r="N832" s="11">
        <f ca="1">IF(zgłoszenia[[#This Row],[ID]]&gt;0,IF(zgłoszenia[[#This Row],[Data zakończenia sprawy]]=0,TODAY()-D832,zgłoszenia[[#This Row],[Data zakończenia sprawy]]-zgłoszenia[[#This Row],[Data wpływu wniosku]]),"")</f>
        <v>17</v>
      </c>
      <c r="O832" s="65">
        <f>IF($F832=dane!$B$8,6743+3,(IF($F832=dane!$B$9,6743+4,(IF($F832=dane!$B$10,6743+5,6743)))))</f>
        <v>6743</v>
      </c>
    </row>
    <row r="833" spans="1:31" ht="45" x14ac:dyDescent="0.25">
      <c r="A833" s="62">
        <f>IF(zgłoszenia[[#This Row],[ID]]&gt;0,A832+1,"--")</f>
        <v>830</v>
      </c>
      <c r="B833" s="14" t="s">
        <v>61</v>
      </c>
      <c r="C833" s="70">
        <v>16498</v>
      </c>
      <c r="D833" s="12">
        <v>42949</v>
      </c>
      <c r="E833" s="31" t="s">
        <v>139</v>
      </c>
      <c r="F833" s="13" t="s">
        <v>17</v>
      </c>
      <c r="G833" s="13" t="s">
        <v>29</v>
      </c>
      <c r="H833" s="13" t="s">
        <v>118</v>
      </c>
      <c r="I833" s="36" t="s">
        <v>1352</v>
      </c>
      <c r="J833" s="13">
        <v>716</v>
      </c>
      <c r="K8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BOŚ.6743.716.2017.WK</v>
      </c>
      <c r="L833" s="12">
        <v>42970</v>
      </c>
      <c r="M833" s="13" t="s">
        <v>19</v>
      </c>
      <c r="N833" s="11">
        <f ca="1">IF(zgłoszenia[[#This Row],[ID]]&gt;0,IF(zgłoszenia[[#This Row],[Data zakończenia sprawy]]=0,TODAY()-D833,zgłoszenia[[#This Row],[Data zakończenia sprawy]]-zgłoszenia[[#This Row],[Data wpływu wniosku]]),"")</f>
        <v>21</v>
      </c>
      <c r="O833" s="65">
        <f>IF($F833=dane!$B$8,6743+3,(IF($F833=dane!$B$9,6743+4,(IF($F833=dane!$B$10,6743+5,6743)))))</f>
        <v>6743</v>
      </c>
    </row>
    <row r="834" spans="1:31" ht="45" x14ac:dyDescent="0.25">
      <c r="A834" s="62">
        <f>IF(zgłoszenia[[#This Row],[ID]]&gt;0,A833+1,"--")</f>
        <v>831</v>
      </c>
      <c r="B834" s="14" t="s">
        <v>61</v>
      </c>
      <c r="C834" s="70">
        <v>16297</v>
      </c>
      <c r="D834" s="12">
        <v>42949</v>
      </c>
      <c r="E834" s="31" t="s">
        <v>139</v>
      </c>
      <c r="F834" s="13" t="s">
        <v>17</v>
      </c>
      <c r="G834" s="13" t="s">
        <v>29</v>
      </c>
      <c r="H834" s="13" t="s">
        <v>118</v>
      </c>
      <c r="I834" s="36" t="s">
        <v>1353</v>
      </c>
      <c r="J834" s="13">
        <v>715</v>
      </c>
      <c r="K8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BOŚ.6743.715.2017.WK</v>
      </c>
      <c r="L834" s="12">
        <v>42970</v>
      </c>
      <c r="M834" s="13" t="s">
        <v>19</v>
      </c>
      <c r="N834" s="11">
        <f ca="1">IF(zgłoszenia[[#This Row],[ID]]&gt;0,IF(zgłoszenia[[#This Row],[Data zakończenia sprawy]]=0,TODAY()-D834,zgłoszenia[[#This Row],[Data zakończenia sprawy]]-zgłoszenia[[#This Row],[Data wpływu wniosku]]),"")</f>
        <v>21</v>
      </c>
      <c r="O834" s="65">
        <f>IF($F834=dane!$B$8,6743+3,(IF($F834=dane!$B$9,6743+4,(IF($F834=dane!$B$10,6743+5,6743)))))</f>
        <v>6743</v>
      </c>
    </row>
    <row r="835" spans="1:31" ht="45" x14ac:dyDescent="0.25">
      <c r="A835" s="62">
        <f>IF(zgłoszenia[[#This Row],[ID]]&gt;0,A834+1,"--")</f>
        <v>832</v>
      </c>
      <c r="B835" s="14" t="s">
        <v>38</v>
      </c>
      <c r="C835" s="70">
        <v>16461</v>
      </c>
      <c r="D835" s="12">
        <v>42949</v>
      </c>
      <c r="E835" s="31" t="s">
        <v>139</v>
      </c>
      <c r="F835" s="13" t="s">
        <v>17</v>
      </c>
      <c r="G835" s="13" t="s">
        <v>18</v>
      </c>
      <c r="H835" s="13" t="s">
        <v>18</v>
      </c>
      <c r="I835" s="36" t="s">
        <v>1354</v>
      </c>
      <c r="J835" s="13">
        <v>688</v>
      </c>
      <c r="K8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BOŚ.6743.688.2017.IN</v>
      </c>
      <c r="L835" s="12">
        <v>42965</v>
      </c>
      <c r="M835" s="13" t="s">
        <v>19</v>
      </c>
      <c r="N835" s="11">
        <f ca="1">IF(zgłoszenia[[#This Row],[ID]]&gt;0,IF(zgłoszenia[[#This Row],[Data zakończenia sprawy]]=0,TODAY()-D835,zgłoszenia[[#This Row],[Data zakończenia sprawy]]-zgłoszenia[[#This Row],[Data wpływu wniosku]]),"")</f>
        <v>16</v>
      </c>
      <c r="O835" s="65">
        <f>IF($F835=dane!$B$8,6743+3,(IF($F835=dane!$B$9,6743+4,(IF($F835=dane!$B$10,6743+5,6743)))))</f>
        <v>6743</v>
      </c>
    </row>
    <row r="836" spans="1:31" ht="45" x14ac:dyDescent="0.25">
      <c r="A836" s="62">
        <f>IF(zgłoszenia[[#This Row],[ID]]&gt;0,A835+1,"--")</f>
        <v>833</v>
      </c>
      <c r="B836" s="14" t="s">
        <v>12</v>
      </c>
      <c r="C836" s="70">
        <v>16348</v>
      </c>
      <c r="D836" s="12">
        <v>42948</v>
      </c>
      <c r="E836" s="31" t="s">
        <v>1355</v>
      </c>
      <c r="F836" s="13" t="s">
        <v>58</v>
      </c>
      <c r="G836" s="13" t="s">
        <v>29</v>
      </c>
      <c r="H836" s="13" t="s">
        <v>309</v>
      </c>
      <c r="I836" s="36" t="s">
        <v>1356</v>
      </c>
      <c r="J836" s="13">
        <v>78</v>
      </c>
      <c r="K836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BOŚ.6746.78.2017.WŚ</v>
      </c>
      <c r="L836" s="93">
        <v>42969</v>
      </c>
      <c r="M836" s="77" t="s">
        <v>19</v>
      </c>
      <c r="N836" s="88">
        <f ca="1">IF(zgłoszenia[[#This Row],[ID]]&gt;0,IF(zgłoszenia[[#This Row],[Data zakończenia sprawy]]=0,TODAY()-D836,zgłoszenia[[#This Row],[Data zakończenia sprawy]]-zgłoszenia[[#This Row],[Data wpływu wniosku]]),"")</f>
        <v>21</v>
      </c>
      <c r="O836" s="69">
        <f>IF($F836=dane!$B$8,6743+3,(IF($F836=dane!$B$9,6743+4,(IF($F836=dane!$B$10,6743+5,6743)))))</f>
        <v>6746</v>
      </c>
      <c r="P836" s="74"/>
      <c r="Q836" s="74"/>
      <c r="R836" s="74"/>
      <c r="S836" s="74"/>
      <c r="T836" s="74"/>
      <c r="U836" s="74"/>
      <c r="V836" s="74"/>
      <c r="W836" s="74"/>
      <c r="X836" s="74"/>
      <c r="Y836" s="74"/>
      <c r="Z836" s="74"/>
      <c r="AA836" s="74"/>
      <c r="AB836" s="74"/>
      <c r="AC836" s="74"/>
      <c r="AD836" s="74"/>
      <c r="AE836" s="74"/>
    </row>
    <row r="837" spans="1:31" ht="45" x14ac:dyDescent="0.25">
      <c r="A837" s="62">
        <f>IF(zgłoszenia[[#This Row],[ID]]&gt;0,A836+1,"--")</f>
        <v>834</v>
      </c>
      <c r="B837" s="14" t="s">
        <v>12</v>
      </c>
      <c r="C837" s="70">
        <v>16496</v>
      </c>
      <c r="D837" s="12">
        <v>42949</v>
      </c>
      <c r="E837" s="31" t="s">
        <v>149</v>
      </c>
      <c r="F837" s="13" t="s">
        <v>58</v>
      </c>
      <c r="G837" s="13" t="s">
        <v>29</v>
      </c>
      <c r="H837" s="13" t="s">
        <v>118</v>
      </c>
      <c r="I837" s="36" t="s">
        <v>1357</v>
      </c>
      <c r="J837" s="13">
        <v>79</v>
      </c>
      <c r="K837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BOŚ.6746.79.2017.WŚ</v>
      </c>
      <c r="L837" s="93">
        <v>42969</v>
      </c>
      <c r="M837" s="77" t="s">
        <v>19</v>
      </c>
      <c r="N837" s="88">
        <f ca="1">IF(zgłoszenia[[#This Row],[ID]]&gt;0,IF(zgłoszenia[[#This Row],[Data zakończenia sprawy]]=0,TODAY()-D837,zgłoszenia[[#This Row],[Data zakończenia sprawy]]-zgłoszenia[[#This Row],[Data wpływu wniosku]]),"")</f>
        <v>20</v>
      </c>
      <c r="O837" s="69">
        <f>IF($F837=dane!$B$8,6743+3,(IF($F837=dane!$B$9,6743+4,(IF($F837=dane!$B$10,6743+5,6743)))))</f>
        <v>6746</v>
      </c>
      <c r="P837" s="74"/>
      <c r="Q837" s="74"/>
      <c r="R837" s="74"/>
      <c r="S837" s="74"/>
      <c r="T837" s="74"/>
      <c r="U837" s="74"/>
      <c r="V837" s="74"/>
      <c r="W837" s="74"/>
      <c r="X837" s="74"/>
      <c r="Y837" s="74"/>
      <c r="Z837" s="74"/>
      <c r="AA837" s="74"/>
      <c r="AB837" s="74"/>
      <c r="AC837" s="74"/>
      <c r="AD837" s="74"/>
      <c r="AE837" s="74"/>
    </row>
    <row r="838" spans="1:31" ht="45" x14ac:dyDescent="0.25">
      <c r="A838" s="62">
        <f>IF(zgłoszenia[[#This Row],[ID]]&gt;0,A837+1,"--")</f>
        <v>835</v>
      </c>
      <c r="B838" s="14" t="s">
        <v>11</v>
      </c>
      <c r="C838" s="70">
        <v>16445</v>
      </c>
      <c r="D838" s="12">
        <v>42949</v>
      </c>
      <c r="E838" s="31" t="s">
        <v>114</v>
      </c>
      <c r="F838" s="13" t="s">
        <v>23</v>
      </c>
      <c r="G838" s="13" t="s">
        <v>30</v>
      </c>
      <c r="H838" s="13" t="s">
        <v>368</v>
      </c>
      <c r="I838" s="36" t="s">
        <v>572</v>
      </c>
      <c r="J838" s="13">
        <v>720</v>
      </c>
      <c r="K8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BOŚ.6743.720.2017.AA</v>
      </c>
      <c r="L838" s="12">
        <v>42972</v>
      </c>
      <c r="M838" s="13" t="s">
        <v>19</v>
      </c>
      <c r="N838" s="11">
        <f ca="1">IF(zgłoszenia[[#This Row],[ID]]&gt;0,IF(zgłoszenia[[#This Row],[Data zakończenia sprawy]]=0,TODAY()-D838,zgłoszenia[[#This Row],[Data zakończenia sprawy]]-zgłoszenia[[#This Row],[Data wpływu wniosku]]),"")</f>
        <v>23</v>
      </c>
      <c r="O838" s="65">
        <f>IF($F838=dane!$B$8,6743+3,(IF($F838=dane!$B$9,6743+4,(IF($F838=dane!$B$10,6743+5,6743)))))</f>
        <v>6743</v>
      </c>
    </row>
    <row r="839" spans="1:31" ht="45" x14ac:dyDescent="0.25">
      <c r="A839" s="62">
        <f>IF(zgłoszenia[[#This Row],[ID]]&gt;0,A838+1,"--")</f>
        <v>836</v>
      </c>
      <c r="B839" s="14" t="s">
        <v>60</v>
      </c>
      <c r="C839" s="70">
        <v>16407</v>
      </c>
      <c r="D839" s="12">
        <v>42949</v>
      </c>
      <c r="E839" s="31" t="s">
        <v>1358</v>
      </c>
      <c r="F839" s="13" t="s">
        <v>17</v>
      </c>
      <c r="G839" s="13" t="s">
        <v>29</v>
      </c>
      <c r="H839" s="13" t="s">
        <v>118</v>
      </c>
      <c r="I839" s="79" t="s">
        <v>1435</v>
      </c>
      <c r="J839" s="13">
        <v>689</v>
      </c>
      <c r="K8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BOŚ.6743.689.2017.EJ</v>
      </c>
      <c r="L839" s="12">
        <v>42969</v>
      </c>
      <c r="M839" s="13" t="s">
        <v>19</v>
      </c>
      <c r="N839" s="11">
        <f ca="1">IF(zgłoszenia[[#This Row],[ID]]&gt;0,IF(zgłoszenia[[#This Row],[Data zakończenia sprawy]]=0,TODAY()-D839,zgłoszenia[[#This Row],[Data zakończenia sprawy]]-zgłoszenia[[#This Row],[Data wpływu wniosku]]),"")</f>
        <v>20</v>
      </c>
      <c r="O839" s="65">
        <f>IF($F839=dane!$B$8,6743+3,(IF($F839=dane!$B$9,6743+4,(IF($F839=dane!$B$10,6743+5,6743)))))</f>
        <v>6743</v>
      </c>
    </row>
    <row r="840" spans="1:31" ht="45" x14ac:dyDescent="0.25">
      <c r="A840" s="62">
        <f>IF(zgłoszenia[[#This Row],[ID]]&gt;0,A839+1,"--")</f>
        <v>837</v>
      </c>
      <c r="B840" s="14" t="s">
        <v>11</v>
      </c>
      <c r="C840" s="70">
        <v>16565</v>
      </c>
      <c r="D840" s="12">
        <v>42950</v>
      </c>
      <c r="E840" s="31" t="s">
        <v>114</v>
      </c>
      <c r="F840" s="13" t="s">
        <v>23</v>
      </c>
      <c r="G840" s="13" t="s">
        <v>29</v>
      </c>
      <c r="H840" s="13" t="s">
        <v>87</v>
      </c>
      <c r="I840" s="36" t="s">
        <v>1359</v>
      </c>
      <c r="J840" s="13">
        <v>721</v>
      </c>
      <c r="K8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BOŚ.6743.721.2017.AA</v>
      </c>
      <c r="L840" s="12">
        <v>42969</v>
      </c>
      <c r="M840" s="13" t="s">
        <v>19</v>
      </c>
      <c r="N840" s="11">
        <f ca="1">IF(zgłoszenia[[#This Row],[ID]]&gt;0,IF(zgłoszenia[[#This Row],[Data zakończenia sprawy]]=0,TODAY()-D840,zgłoszenia[[#This Row],[Data zakończenia sprawy]]-zgłoszenia[[#This Row],[Data wpływu wniosku]]),"")</f>
        <v>19</v>
      </c>
      <c r="O840" s="65">
        <f>IF($F840=dane!$B$8,6743+3,(IF($F840=dane!$B$9,6743+4,(IF($F840=dane!$B$10,6743+5,6743)))))</f>
        <v>6743</v>
      </c>
    </row>
    <row r="841" spans="1:31" ht="30" x14ac:dyDescent="0.25">
      <c r="A841" s="62">
        <f>IF(zgłoszenia[[#This Row],[ID]]&gt;0,A840+1,"--")</f>
        <v>838</v>
      </c>
      <c r="B841" s="14" t="s">
        <v>61</v>
      </c>
      <c r="C841" s="70">
        <v>16574</v>
      </c>
      <c r="D841" s="12">
        <v>42950</v>
      </c>
      <c r="E841" s="31" t="s">
        <v>180</v>
      </c>
      <c r="F841" s="13" t="s">
        <v>17</v>
      </c>
      <c r="G841" s="13" t="s">
        <v>29</v>
      </c>
      <c r="H841" s="13" t="s">
        <v>118</v>
      </c>
      <c r="I841" s="36" t="s">
        <v>1275</v>
      </c>
      <c r="J841" s="13">
        <v>717</v>
      </c>
      <c r="K8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BOŚ.6743.717.2017.WK</v>
      </c>
      <c r="L841" s="12">
        <v>42964</v>
      </c>
      <c r="M841" s="13" t="s">
        <v>62</v>
      </c>
      <c r="N841" s="11">
        <f ca="1">IF(zgłoszenia[[#This Row],[ID]]&gt;0,IF(zgłoszenia[[#This Row],[Data zakończenia sprawy]]=0,TODAY()-D841,zgłoszenia[[#This Row],[Data zakończenia sprawy]]-zgłoszenia[[#This Row],[Data wpływu wniosku]]),"")</f>
        <v>14</v>
      </c>
      <c r="O841" s="65">
        <f>IF($F841=dane!$B$8,6743+3,(IF($F841=dane!$B$9,6743+4,(IF($F841=dane!$B$10,6743+5,6743)))))</f>
        <v>6743</v>
      </c>
    </row>
    <row r="842" spans="1:31" ht="45" x14ac:dyDescent="0.25">
      <c r="A842" s="62">
        <f>IF(zgłoszenia[[#This Row],[ID]]&gt;0,A841+1,"--")</f>
        <v>839</v>
      </c>
      <c r="B842" s="14" t="s">
        <v>11</v>
      </c>
      <c r="C842" s="70">
        <v>16495</v>
      </c>
      <c r="D842" s="12">
        <v>42949</v>
      </c>
      <c r="E842" s="31" t="s">
        <v>384</v>
      </c>
      <c r="F842" s="13" t="s">
        <v>58</v>
      </c>
      <c r="G842" s="13" t="s">
        <v>29</v>
      </c>
      <c r="H842" s="13" t="s">
        <v>118</v>
      </c>
      <c r="I842" s="36" t="s">
        <v>1360</v>
      </c>
      <c r="J842" s="13">
        <v>75</v>
      </c>
      <c r="K8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BOŚ.6746.75.2017.AA</v>
      </c>
      <c r="L842" s="12">
        <v>42964</v>
      </c>
      <c r="M842" s="13" t="s">
        <v>19</v>
      </c>
      <c r="N842" s="11">
        <f ca="1">IF(zgłoszenia[[#This Row],[ID]]&gt;0,IF(zgłoszenia[[#This Row],[Data zakończenia sprawy]]=0,TODAY()-D842,zgłoszenia[[#This Row],[Data zakończenia sprawy]]-zgłoszenia[[#This Row],[Data wpływu wniosku]]),"")</f>
        <v>15</v>
      </c>
      <c r="O842" s="69">
        <f>IF($F842=dane!$B$8,6743+3,(IF($F842=dane!$B$9,6743+4,(IF($F842=dane!$B$10,6743+5,6743)))))</f>
        <v>6746</v>
      </c>
    </row>
    <row r="843" spans="1:31" ht="45" x14ac:dyDescent="0.25">
      <c r="A843" s="62">
        <f>IF(zgłoszenia[[#This Row],[ID]]&gt;0,A842+1,"--")</f>
        <v>840</v>
      </c>
      <c r="B843" s="14" t="s">
        <v>11</v>
      </c>
      <c r="C843" s="70">
        <v>16596</v>
      </c>
      <c r="D843" s="12">
        <v>42950</v>
      </c>
      <c r="E843" s="31" t="s">
        <v>76</v>
      </c>
      <c r="F843" s="13" t="s">
        <v>58</v>
      </c>
      <c r="G843" s="13" t="s">
        <v>29</v>
      </c>
      <c r="H843" s="13" t="s">
        <v>281</v>
      </c>
      <c r="I843" s="36" t="s">
        <v>1361</v>
      </c>
      <c r="J843" s="13">
        <v>76</v>
      </c>
      <c r="K8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BOŚ.6746.76.2017.AA</v>
      </c>
      <c r="L843" s="12">
        <v>42965</v>
      </c>
      <c r="M843" s="13" t="s">
        <v>19</v>
      </c>
      <c r="N843" s="11">
        <f ca="1">IF(zgłoszenia[[#This Row],[ID]]&gt;0,IF(zgłoszenia[[#This Row],[Data zakończenia sprawy]]=0,TODAY()-D843,zgłoszenia[[#This Row],[Data zakończenia sprawy]]-zgłoszenia[[#This Row],[Data wpływu wniosku]]),"")</f>
        <v>15</v>
      </c>
      <c r="O843" s="65">
        <f>IF($F843=dane!$B$8,6743+3,(IF($F843=dane!$B$9,6743+4,(IF($F843=dane!$B$10,6743+5,6743)))))</f>
        <v>6746</v>
      </c>
    </row>
    <row r="844" spans="1:31" ht="45" x14ac:dyDescent="0.25">
      <c r="A844" s="62">
        <f>IF(zgłoszenia[[#This Row],[ID]]&gt;0,A843+1,"--")</f>
        <v>841</v>
      </c>
      <c r="B844" s="14" t="s">
        <v>61</v>
      </c>
      <c r="C844" s="70">
        <v>16645</v>
      </c>
      <c r="D844" s="12">
        <v>42951</v>
      </c>
      <c r="E844" s="31" t="s">
        <v>1362</v>
      </c>
      <c r="F844" s="13" t="s">
        <v>17</v>
      </c>
      <c r="G844" s="13" t="s">
        <v>26</v>
      </c>
      <c r="H844" s="13" t="s">
        <v>112</v>
      </c>
      <c r="I844" s="36" t="s">
        <v>1363</v>
      </c>
      <c r="J844" s="13">
        <v>718</v>
      </c>
      <c r="K8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BOŚ.6743.718.2017.WK</v>
      </c>
      <c r="L844" s="12">
        <v>42965</v>
      </c>
      <c r="M844" s="13" t="s">
        <v>19</v>
      </c>
      <c r="N844" s="11">
        <f ca="1">IF(zgłoszenia[[#This Row],[ID]]&gt;0,IF(zgłoszenia[[#This Row],[Data zakończenia sprawy]]=0,TODAY()-D844,zgłoszenia[[#This Row],[Data zakończenia sprawy]]-zgłoszenia[[#This Row],[Data wpływu wniosku]]),"")</f>
        <v>14</v>
      </c>
      <c r="O844" s="65">
        <f>IF($F844=dane!$B$8,6743+3,(IF($F844=dane!$B$9,6743+4,(IF($F844=dane!$B$10,6743+5,6743)))))</f>
        <v>6743</v>
      </c>
    </row>
    <row r="845" spans="1:31" ht="45" x14ac:dyDescent="0.25">
      <c r="A845" s="62">
        <f>IF(zgłoszenia[[#This Row],[ID]]&gt;0,A844+1,"--")</f>
        <v>842</v>
      </c>
      <c r="B845" s="14" t="s">
        <v>11</v>
      </c>
      <c r="C845" s="70">
        <v>16605</v>
      </c>
      <c r="D845" s="12">
        <v>42951</v>
      </c>
      <c r="E845" s="31" t="s">
        <v>114</v>
      </c>
      <c r="F845" s="13" t="s">
        <v>23</v>
      </c>
      <c r="G845" s="13" t="s">
        <v>30</v>
      </c>
      <c r="H845" s="13" t="s">
        <v>1364</v>
      </c>
      <c r="I845" s="36" t="s">
        <v>1365</v>
      </c>
      <c r="J845" s="13">
        <v>722</v>
      </c>
      <c r="K8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BOŚ.6743.722.2017.AA</v>
      </c>
      <c r="L845" s="12">
        <v>42972</v>
      </c>
      <c r="M845" s="13" t="s">
        <v>19</v>
      </c>
      <c r="N845" s="11">
        <f ca="1">IF(zgłoszenia[[#This Row],[ID]]&gt;0,IF(zgłoszenia[[#This Row],[Data zakończenia sprawy]]=0,TODAY()-D845,zgłoszenia[[#This Row],[Data zakończenia sprawy]]-zgłoszenia[[#This Row],[Data wpływu wniosku]]),"")</f>
        <v>21</v>
      </c>
      <c r="O845" s="65">
        <f>IF($F845=dane!$B$8,6743+3,(IF($F845=dane!$B$9,6743+4,(IF($F845=dane!$B$10,6743+5,6743)))))</f>
        <v>6743</v>
      </c>
    </row>
    <row r="846" spans="1:31" ht="45" x14ac:dyDescent="0.25">
      <c r="A846" s="62">
        <f>IF(zgłoszenia[[#This Row],[ID]]&gt;0,A845+1,"--")</f>
        <v>843</v>
      </c>
      <c r="B846" s="14" t="s">
        <v>36</v>
      </c>
      <c r="C846" s="70">
        <v>16657</v>
      </c>
      <c r="D846" s="12">
        <v>42951</v>
      </c>
      <c r="E846" s="31" t="s">
        <v>139</v>
      </c>
      <c r="F846" s="13" t="s">
        <v>17</v>
      </c>
      <c r="G846" s="13" t="s">
        <v>29</v>
      </c>
      <c r="H846" s="13" t="s">
        <v>118</v>
      </c>
      <c r="I846" s="36" t="s">
        <v>1366</v>
      </c>
      <c r="J846" s="13">
        <v>728</v>
      </c>
      <c r="K8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BOŚ.6743.728.2017.KŻ</v>
      </c>
      <c r="L846" s="12">
        <v>42968</v>
      </c>
      <c r="M846" s="13" t="s">
        <v>19</v>
      </c>
      <c r="N846" s="11">
        <f ca="1">IF(zgłoszenia[[#This Row],[ID]]&gt;0,IF(zgłoszenia[[#This Row],[Data zakończenia sprawy]]=0,TODAY()-D846,zgłoszenia[[#This Row],[Data zakończenia sprawy]]-zgłoszenia[[#This Row],[Data wpływu wniosku]]),"")</f>
        <v>17</v>
      </c>
      <c r="O846" s="65">
        <f>IF($F846=dane!$B$8,6743+3,(IF($F846=dane!$B$9,6743+4,(IF($F846=dane!$B$10,6743+5,6743)))))</f>
        <v>6743</v>
      </c>
    </row>
    <row r="847" spans="1:31" ht="45" x14ac:dyDescent="0.25">
      <c r="A847" s="62">
        <f>IF(zgłoszenia[[#This Row],[ID]]&gt;0,A846+1,"--")</f>
        <v>844</v>
      </c>
      <c r="B847" s="14" t="s">
        <v>61</v>
      </c>
      <c r="C847" s="70">
        <v>16693</v>
      </c>
      <c r="D847" s="12">
        <v>42951</v>
      </c>
      <c r="E847" s="31" t="s">
        <v>139</v>
      </c>
      <c r="F847" s="13" t="s">
        <v>17</v>
      </c>
      <c r="G847" s="13" t="s">
        <v>29</v>
      </c>
      <c r="H847" s="13" t="s">
        <v>118</v>
      </c>
      <c r="I847" s="36" t="s">
        <v>1276</v>
      </c>
      <c r="J847" s="13">
        <v>719</v>
      </c>
      <c r="K8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BOŚ.6743.719.2017.WK</v>
      </c>
      <c r="L847" s="12">
        <v>42969</v>
      </c>
      <c r="M847" s="13" t="s">
        <v>19</v>
      </c>
      <c r="N847" s="11">
        <f ca="1">IF(zgłoszenia[[#This Row],[ID]]&gt;0,IF(zgłoszenia[[#This Row],[Data zakończenia sprawy]]=0,TODAY()-D847,zgłoszenia[[#This Row],[Data zakończenia sprawy]]-zgłoszenia[[#This Row],[Data wpływu wniosku]]),"")</f>
        <v>18</v>
      </c>
      <c r="O847" s="65">
        <f>IF($F847=dane!$B$8,6743+3,(IF($F847=dane!$B$9,6743+4,(IF($F847=dane!$B$10,6743+5,6743)))))</f>
        <v>6743</v>
      </c>
    </row>
    <row r="848" spans="1:31" ht="45" x14ac:dyDescent="0.25">
      <c r="A848" s="62">
        <f>IF(zgłoszenia[[#This Row],[ID]]&gt;0,A847+1,"--")</f>
        <v>845</v>
      </c>
      <c r="B848" s="14" t="s">
        <v>11</v>
      </c>
      <c r="C848" s="70">
        <v>16690</v>
      </c>
      <c r="D848" s="12">
        <v>42951</v>
      </c>
      <c r="E848" s="31" t="s">
        <v>114</v>
      </c>
      <c r="F848" s="13" t="s">
        <v>23</v>
      </c>
      <c r="G848" s="13" t="s">
        <v>24</v>
      </c>
      <c r="H848" s="13" t="s">
        <v>194</v>
      </c>
      <c r="I848" s="36" t="s">
        <v>1163</v>
      </c>
      <c r="J848" s="13">
        <v>723</v>
      </c>
      <c r="K8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BOŚ.6743.723.2017.AA</v>
      </c>
      <c r="L848" s="12">
        <v>42970</v>
      </c>
      <c r="M848" s="13" t="s">
        <v>19</v>
      </c>
      <c r="N848" s="11">
        <f ca="1">IF(zgłoszenia[[#This Row],[ID]]&gt;0,IF(zgłoszenia[[#This Row],[Data zakończenia sprawy]]=0,TODAY()-D848,zgłoszenia[[#This Row],[Data zakończenia sprawy]]-zgłoszenia[[#This Row],[Data wpływu wniosku]]),"")</f>
        <v>19</v>
      </c>
      <c r="O848" s="65">
        <f>IF($F848=dane!$B$8,6743+3,(IF($F848=dane!$B$9,6743+4,(IF($F848=dane!$B$10,6743+5,6743)))))</f>
        <v>6743</v>
      </c>
    </row>
    <row r="849" spans="1:15" ht="45" x14ac:dyDescent="0.25">
      <c r="A849" s="62">
        <f>IF(zgłoszenia[[#This Row],[ID]]&gt;0,A848+1,"--")</f>
        <v>846</v>
      </c>
      <c r="B849" s="14" t="s">
        <v>11</v>
      </c>
      <c r="C849" s="70">
        <v>16691</v>
      </c>
      <c r="D849" s="12">
        <v>42951</v>
      </c>
      <c r="E849" s="31" t="s">
        <v>1367</v>
      </c>
      <c r="F849" s="13" t="s">
        <v>23</v>
      </c>
      <c r="G849" s="13" t="s">
        <v>26</v>
      </c>
      <c r="H849" s="13" t="s">
        <v>1368</v>
      </c>
      <c r="I849" s="36" t="s">
        <v>1369</v>
      </c>
      <c r="J849" s="13">
        <v>724</v>
      </c>
      <c r="K8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BOŚ.6743.724.2017.AA</v>
      </c>
      <c r="L849" s="12">
        <v>42970</v>
      </c>
      <c r="M849" s="13" t="s">
        <v>19</v>
      </c>
      <c r="N849" s="11">
        <f ca="1">IF(zgłoszenia[[#This Row],[ID]]&gt;0,IF(zgłoszenia[[#This Row],[Data zakończenia sprawy]]=0,TODAY()-D849,zgłoszenia[[#This Row],[Data zakończenia sprawy]]-zgłoszenia[[#This Row],[Data wpływu wniosku]]),"")</f>
        <v>19</v>
      </c>
      <c r="O849" s="65">
        <f>IF($F849=dane!$B$8,6743+3,(IF($F849=dane!$B$9,6743+4,(IF($F849=dane!$B$10,6743+5,6743)))))</f>
        <v>6743</v>
      </c>
    </row>
    <row r="850" spans="1:15" ht="45" x14ac:dyDescent="0.25">
      <c r="A850" s="62">
        <f>IF(zgłoszenia[[#This Row],[ID]]&gt;0,A849+1,"--")</f>
        <v>847</v>
      </c>
      <c r="B850" s="14" t="s">
        <v>11</v>
      </c>
      <c r="C850" s="70">
        <v>16692</v>
      </c>
      <c r="D850" s="12">
        <v>42951</v>
      </c>
      <c r="E850" s="31" t="s">
        <v>1370</v>
      </c>
      <c r="F850" s="13" t="s">
        <v>23</v>
      </c>
      <c r="G850" s="13" t="s">
        <v>24</v>
      </c>
      <c r="H850" s="13" t="s">
        <v>1371</v>
      </c>
      <c r="I850" s="36" t="s">
        <v>1372</v>
      </c>
      <c r="J850" s="13">
        <v>725</v>
      </c>
      <c r="K8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BOŚ.6743.725.2017.AA</v>
      </c>
      <c r="L850" s="12">
        <v>42970</v>
      </c>
      <c r="M850" s="13" t="s">
        <v>19</v>
      </c>
      <c r="N850" s="11">
        <f ca="1">IF(zgłoszenia[[#This Row],[ID]]&gt;0,IF(zgłoszenia[[#This Row],[Data zakończenia sprawy]]=0,TODAY()-D850,zgłoszenia[[#This Row],[Data zakończenia sprawy]]-zgłoszenia[[#This Row],[Data wpływu wniosku]]),"")</f>
        <v>19</v>
      </c>
      <c r="O850" s="65">
        <f>IF($F850=dane!$B$8,6743+3,(IF($F850=dane!$B$9,6743+4,(IF($F850=dane!$B$10,6743+5,6743)))))</f>
        <v>6743</v>
      </c>
    </row>
    <row r="851" spans="1:15" ht="30" x14ac:dyDescent="0.25">
      <c r="A851" s="62">
        <f>IF(zgłoszenia[[#This Row],[ID]]&gt;0,A850+1,"--")</f>
        <v>848</v>
      </c>
      <c r="B851" s="14" t="s">
        <v>36</v>
      </c>
      <c r="C851" s="70">
        <v>16694</v>
      </c>
      <c r="D851" s="12">
        <v>42951</v>
      </c>
      <c r="E851" s="31" t="s">
        <v>1373</v>
      </c>
      <c r="F851" s="13" t="s">
        <v>58</v>
      </c>
      <c r="G851" s="13" t="s">
        <v>29</v>
      </c>
      <c r="H851" s="13" t="s">
        <v>118</v>
      </c>
      <c r="I851" s="36" t="s">
        <v>1374</v>
      </c>
      <c r="J851" s="13">
        <v>77</v>
      </c>
      <c r="K8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BOŚ.6746.77.2017.KŻ</v>
      </c>
      <c r="L851" s="12">
        <v>42965</v>
      </c>
      <c r="M851" s="13" t="s">
        <v>22</v>
      </c>
      <c r="N851" s="11">
        <f ca="1">IF(zgłoszenia[[#This Row],[ID]]&gt;0,IF(zgłoszenia[[#This Row],[Data zakończenia sprawy]]=0,TODAY()-D851,zgłoszenia[[#This Row],[Data zakończenia sprawy]]-zgłoszenia[[#This Row],[Data wpływu wniosku]]),"")</f>
        <v>14</v>
      </c>
      <c r="O851" s="65">
        <f>IF($F851=dane!$B$8,6743+3,(IF($F851=dane!$B$9,6743+4,(IF($F851=dane!$B$10,6743+5,6743)))))</f>
        <v>6746</v>
      </c>
    </row>
    <row r="852" spans="1:15" ht="45" x14ac:dyDescent="0.25">
      <c r="A852" s="62">
        <f>IF(zgłoszenia[[#This Row],[ID]]&gt;0,A851+1,"--")</f>
        <v>849</v>
      </c>
      <c r="B852" s="14" t="s">
        <v>11</v>
      </c>
      <c r="C852" s="70">
        <v>16697</v>
      </c>
      <c r="D852" s="12">
        <v>42954</v>
      </c>
      <c r="E852" s="31" t="s">
        <v>180</v>
      </c>
      <c r="F852" s="13" t="s">
        <v>17</v>
      </c>
      <c r="G852" s="13" t="s">
        <v>30</v>
      </c>
      <c r="H852" s="13" t="s">
        <v>1375</v>
      </c>
      <c r="I852" s="36" t="s">
        <v>1376</v>
      </c>
      <c r="J852" s="13">
        <v>749</v>
      </c>
      <c r="K8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BOŚ.6743.749.2017.AA</v>
      </c>
      <c r="L852" s="12">
        <v>42972</v>
      </c>
      <c r="M852" s="13" t="s">
        <v>19</v>
      </c>
      <c r="N852" s="11">
        <f ca="1">IF(zgłoszenia[[#This Row],[ID]]&gt;0,IF(zgłoszenia[[#This Row],[Data zakończenia sprawy]]=0,TODAY()-D852,zgłoszenia[[#This Row],[Data zakończenia sprawy]]-zgłoszenia[[#This Row],[Data wpływu wniosku]]),"")</f>
        <v>18</v>
      </c>
      <c r="O852" s="65">
        <f>IF($F852=dane!$B$8,6743+3,(IF($F852=dane!$B$9,6743+4,(IF($F852=dane!$B$10,6743+5,6743)))))</f>
        <v>6743</v>
      </c>
    </row>
    <row r="853" spans="1:15" ht="45" x14ac:dyDescent="0.25">
      <c r="A853" s="62">
        <f>IF(zgłoszenia[[#This Row],[ID]]&gt;0,A852+1,"--")</f>
        <v>850</v>
      </c>
      <c r="B853" s="14" t="s">
        <v>11</v>
      </c>
      <c r="C853" s="70">
        <v>16701</v>
      </c>
      <c r="D853" s="12">
        <v>42954</v>
      </c>
      <c r="E853" s="31" t="s">
        <v>261</v>
      </c>
      <c r="F853" s="13" t="s">
        <v>25</v>
      </c>
      <c r="G853" s="13" t="s">
        <v>30</v>
      </c>
      <c r="H853" s="13" t="s">
        <v>1375</v>
      </c>
      <c r="I853" s="36" t="s">
        <v>1376</v>
      </c>
      <c r="J853" s="13">
        <v>726</v>
      </c>
      <c r="K8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BOŚ.6743.726.2017.AA</v>
      </c>
      <c r="L853" s="12">
        <v>42972</v>
      </c>
      <c r="M853" s="13" t="s">
        <v>19</v>
      </c>
      <c r="N853" s="11">
        <f ca="1">IF(zgłoszenia[[#This Row],[ID]]&gt;0,IF(zgłoszenia[[#This Row],[Data zakończenia sprawy]]=0,TODAY()-D853,zgłoszenia[[#This Row],[Data zakończenia sprawy]]-zgłoszenia[[#This Row],[Data wpływu wniosku]]),"")</f>
        <v>18</v>
      </c>
      <c r="O853" s="65">
        <f>IF($F853=dane!$B$8,6743+3,(IF($F853=dane!$B$9,6743+4,(IF($F853=dane!$B$10,6743+5,6743)))))</f>
        <v>6743</v>
      </c>
    </row>
    <row r="854" spans="1:15" ht="45" x14ac:dyDescent="0.25">
      <c r="A854" s="62">
        <f>IF(zgłoszenia[[#This Row],[ID]]&gt;0,A853+1,"--")</f>
        <v>851</v>
      </c>
      <c r="B854" s="14" t="s">
        <v>12</v>
      </c>
      <c r="C854" s="70">
        <v>16572</v>
      </c>
      <c r="D854" s="12">
        <v>42950</v>
      </c>
      <c r="E854" s="31" t="s">
        <v>180</v>
      </c>
      <c r="F854" s="13" t="s">
        <v>17</v>
      </c>
      <c r="G854" s="13" t="s">
        <v>29</v>
      </c>
      <c r="H854" s="13" t="s">
        <v>118</v>
      </c>
      <c r="I854" s="36" t="s">
        <v>1357</v>
      </c>
      <c r="J854" s="13">
        <v>731</v>
      </c>
      <c r="K8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BOŚ.6743.731.2017.WŚ</v>
      </c>
      <c r="L854" s="12">
        <v>42968</v>
      </c>
      <c r="M854" s="13" t="s">
        <v>19</v>
      </c>
      <c r="N854" s="11">
        <f ca="1">IF(zgłoszenia[[#This Row],[ID]]&gt;0,IF(zgłoszenia[[#This Row],[Data zakończenia sprawy]]=0,TODAY()-D854,zgłoszenia[[#This Row],[Data zakończenia sprawy]]-zgłoszenia[[#This Row],[Data wpływu wniosku]]),"")</f>
        <v>18</v>
      </c>
      <c r="O854" s="65">
        <f>IF($F854=dane!$B$8,6743+3,(IF($F854=dane!$B$9,6743+4,(IF($F854=dane!$B$10,6743+5,6743)))))</f>
        <v>6743</v>
      </c>
    </row>
    <row r="855" spans="1:15" ht="30" x14ac:dyDescent="0.25">
      <c r="A855" s="62">
        <f>IF(zgłoszenia[[#This Row],[ID]]&gt;0,A854+1,"--")</f>
        <v>852</v>
      </c>
      <c r="B855" s="14" t="s">
        <v>61</v>
      </c>
      <c r="C855" s="70">
        <v>16820</v>
      </c>
      <c r="D855" s="12">
        <v>42955</v>
      </c>
      <c r="E855" s="31" t="s">
        <v>394</v>
      </c>
      <c r="F855" s="13" t="s">
        <v>17</v>
      </c>
      <c r="G855" s="13" t="s">
        <v>29</v>
      </c>
      <c r="H855" s="13" t="s">
        <v>87</v>
      </c>
      <c r="I855" s="36" t="s">
        <v>1377</v>
      </c>
      <c r="J855" s="13">
        <v>732</v>
      </c>
      <c r="K8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BOŚ.6743.732.2017.WK</v>
      </c>
      <c r="L855" s="12">
        <v>42971</v>
      </c>
      <c r="M855" s="13" t="s">
        <v>22</v>
      </c>
      <c r="N855" s="11">
        <f ca="1">IF(zgłoszenia[[#This Row],[ID]]&gt;0,IF(zgłoszenia[[#This Row],[Data zakończenia sprawy]]=0,TODAY()-D855,zgłoszenia[[#This Row],[Data zakończenia sprawy]]-zgłoszenia[[#This Row],[Data wpływu wniosku]]),"")</f>
        <v>16</v>
      </c>
      <c r="O855" s="65">
        <f>IF($F855=dane!$B$8,6743+3,(IF($F855=dane!$B$9,6743+4,(IF($F855=dane!$B$10,6743+5,6743)))))</f>
        <v>6743</v>
      </c>
    </row>
    <row r="856" spans="1:15" ht="45" x14ac:dyDescent="0.25">
      <c r="A856" s="62">
        <f>IF(zgłoszenia[[#This Row],[ID]]&gt;0,A855+1,"--")</f>
        <v>853</v>
      </c>
      <c r="B856" s="14" t="s">
        <v>61</v>
      </c>
      <c r="C856" s="70">
        <v>16809</v>
      </c>
      <c r="D856" s="12">
        <v>42954</v>
      </c>
      <c r="E856" s="31" t="s">
        <v>180</v>
      </c>
      <c r="F856" s="13" t="s">
        <v>17</v>
      </c>
      <c r="G856" s="13" t="s">
        <v>29</v>
      </c>
      <c r="H856" s="13" t="s">
        <v>118</v>
      </c>
      <c r="I856" s="36" t="s">
        <v>1378</v>
      </c>
      <c r="J856" s="13">
        <v>733</v>
      </c>
      <c r="K8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BOŚ.6743.733.2017.WK</v>
      </c>
      <c r="L856" s="12">
        <v>42975</v>
      </c>
      <c r="M856" s="13" t="s">
        <v>19</v>
      </c>
      <c r="N856" s="11">
        <f ca="1">IF(zgłoszenia[[#This Row],[ID]]&gt;0,IF(zgłoszenia[[#This Row],[Data zakończenia sprawy]]=0,TODAY()-D856,zgłoszenia[[#This Row],[Data zakończenia sprawy]]-zgłoszenia[[#This Row],[Data wpływu wniosku]]),"")</f>
        <v>21</v>
      </c>
      <c r="O856" s="65">
        <f>IF($F856=dane!$B$8,6743+3,(IF($F856=dane!$B$9,6743+4,(IF($F856=dane!$B$10,6743+5,6743)))))</f>
        <v>6743</v>
      </c>
    </row>
    <row r="857" spans="1:15" ht="45" x14ac:dyDescent="0.25">
      <c r="A857" s="62">
        <f>IF(zgłoszenia[[#This Row],[ID]]&gt;0,A856+1,"--")</f>
        <v>854</v>
      </c>
      <c r="B857" s="14" t="s">
        <v>39</v>
      </c>
      <c r="C857" s="70">
        <v>16819</v>
      </c>
      <c r="D857" s="12">
        <v>42955</v>
      </c>
      <c r="E857" s="31" t="s">
        <v>1379</v>
      </c>
      <c r="F857" s="13" t="s">
        <v>23</v>
      </c>
      <c r="G857" s="13" t="s">
        <v>32</v>
      </c>
      <c r="H857" s="13" t="s">
        <v>1380</v>
      </c>
      <c r="I857" s="36" t="s">
        <v>1381</v>
      </c>
      <c r="J857" s="13">
        <v>730</v>
      </c>
      <c r="K8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BOŚ.6743.730.2017.MS</v>
      </c>
      <c r="L857" s="12">
        <v>42975</v>
      </c>
      <c r="M857" s="13" t="s">
        <v>19</v>
      </c>
      <c r="N857" s="11">
        <f ca="1">IF(zgłoszenia[[#This Row],[ID]]&gt;0,IF(zgłoszenia[[#This Row],[Data zakończenia sprawy]]=0,TODAY()-D857,zgłoszenia[[#This Row],[Data zakończenia sprawy]]-zgłoszenia[[#This Row],[Data wpływu wniosku]]),"")</f>
        <v>20</v>
      </c>
      <c r="O857" s="65">
        <f>IF($F857=dane!$B$8,6743+3,(IF($F857=dane!$B$9,6743+4,(IF($F857=dane!$B$10,6743+5,6743)))))</f>
        <v>6743</v>
      </c>
    </row>
    <row r="858" spans="1:15" ht="45" x14ac:dyDescent="0.25">
      <c r="A858" s="62">
        <f>IF(zgłoszenia[[#This Row],[ID]]&gt;0,A857+1,"--")</f>
        <v>855</v>
      </c>
      <c r="B858" s="14" t="s">
        <v>38</v>
      </c>
      <c r="C858" s="70">
        <v>16876</v>
      </c>
      <c r="D858" s="12">
        <v>42955</v>
      </c>
      <c r="E858" s="31" t="s">
        <v>1382</v>
      </c>
      <c r="F858" s="13" t="s">
        <v>17</v>
      </c>
      <c r="G858" s="13" t="s">
        <v>18</v>
      </c>
      <c r="H858" s="13" t="s">
        <v>150</v>
      </c>
      <c r="I858" s="36" t="s">
        <v>1229</v>
      </c>
      <c r="J858" s="13">
        <v>727</v>
      </c>
      <c r="K8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BOŚ.6743.727.2017.IN</v>
      </c>
      <c r="L858" s="12">
        <v>42965</v>
      </c>
      <c r="M858" s="13" t="s">
        <v>19</v>
      </c>
      <c r="N858" s="11">
        <f ca="1">IF(zgłoszenia[[#This Row],[ID]]&gt;0,IF(zgłoszenia[[#This Row],[Data zakończenia sprawy]]=0,TODAY()-D858,zgłoszenia[[#This Row],[Data zakończenia sprawy]]-zgłoszenia[[#This Row],[Data wpływu wniosku]]),"")</f>
        <v>10</v>
      </c>
      <c r="O858" s="65">
        <f>IF($F858=dane!$B$8,6743+3,(IF($F858=dane!$B$9,6743+4,(IF($F858=dane!$B$10,6743+5,6743)))))</f>
        <v>6743</v>
      </c>
    </row>
    <row r="859" spans="1:15" ht="45" x14ac:dyDescent="0.25">
      <c r="A859" s="62">
        <f>IF(zgłoszenia[[#This Row],[ID]]&gt;0,A858+1,"--")</f>
        <v>856</v>
      </c>
      <c r="B859" s="14" t="s">
        <v>59</v>
      </c>
      <c r="C859" s="70">
        <v>16897</v>
      </c>
      <c r="D859" s="12">
        <v>42955</v>
      </c>
      <c r="E859" s="31" t="s">
        <v>149</v>
      </c>
      <c r="F859" s="13" t="s">
        <v>58</v>
      </c>
      <c r="G859" s="13" t="s">
        <v>29</v>
      </c>
      <c r="H859" s="13" t="s">
        <v>118</v>
      </c>
      <c r="I859" s="36" t="s">
        <v>1383</v>
      </c>
      <c r="J859" s="13">
        <v>82</v>
      </c>
      <c r="K8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BOŚ.6746.82.2017.SR</v>
      </c>
      <c r="L859" s="12">
        <v>43031</v>
      </c>
      <c r="M859" s="13" t="s">
        <v>19</v>
      </c>
      <c r="N859" s="11">
        <f ca="1">IF(zgłoszenia[[#This Row],[ID]]&gt;0,IF(zgłoszenia[[#This Row],[Data zakończenia sprawy]]=0,TODAY()-D859,zgłoszenia[[#This Row],[Data zakończenia sprawy]]-zgłoszenia[[#This Row],[Data wpływu wniosku]]),"")</f>
        <v>76</v>
      </c>
      <c r="O859" s="65">
        <f>IF($F859=dane!$B$8,6743+3,(IF($F859=dane!$B$9,6743+4,(IF($F859=dane!$B$10,6743+5,6743)))))</f>
        <v>6746</v>
      </c>
    </row>
    <row r="860" spans="1:15" ht="45" x14ac:dyDescent="0.25">
      <c r="A860" s="62">
        <f>IF(zgłoszenia[[#This Row],[ID]]&gt;0,A859+1,"--")</f>
        <v>857</v>
      </c>
      <c r="B860" s="14" t="s">
        <v>59</v>
      </c>
      <c r="C860" s="70">
        <v>16748</v>
      </c>
      <c r="D860" s="12">
        <v>42954</v>
      </c>
      <c r="E860" s="31" t="s">
        <v>139</v>
      </c>
      <c r="F860" s="13" t="s">
        <v>17</v>
      </c>
      <c r="G860" s="13" t="s">
        <v>29</v>
      </c>
      <c r="H860" s="13" t="s">
        <v>309</v>
      </c>
      <c r="I860" s="36" t="s">
        <v>1384</v>
      </c>
      <c r="J860" s="13">
        <v>754</v>
      </c>
      <c r="K8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BOŚ.6743.754.2017.SR</v>
      </c>
      <c r="L860" s="12">
        <v>42975</v>
      </c>
      <c r="M860" s="13" t="s">
        <v>19</v>
      </c>
      <c r="N860" s="11">
        <f ca="1">IF(zgłoszenia[[#This Row],[ID]]&gt;0,IF(zgłoszenia[[#This Row],[Data zakończenia sprawy]]=0,TODAY()-D860,zgłoszenia[[#This Row],[Data zakończenia sprawy]]-zgłoszenia[[#This Row],[Data wpływu wniosku]]),"")</f>
        <v>21</v>
      </c>
      <c r="O860" s="65">
        <f>IF($F860=dane!$B$8,6743+3,(IF($F860=dane!$B$9,6743+4,(IF($F860=dane!$B$10,6743+5,6743)))))</f>
        <v>6743</v>
      </c>
    </row>
    <row r="861" spans="1:15" ht="30" x14ac:dyDescent="0.25">
      <c r="A861" s="62">
        <f>IF(zgłoszenia[[#This Row],[ID]]&gt;0,A860+1,"--")</f>
        <v>858</v>
      </c>
      <c r="B861" s="14" t="s">
        <v>36</v>
      </c>
      <c r="C861" s="70">
        <v>16998</v>
      </c>
      <c r="D861" s="12">
        <v>42956</v>
      </c>
      <c r="E861" s="31" t="s">
        <v>139</v>
      </c>
      <c r="F861" s="13" t="s">
        <v>17</v>
      </c>
      <c r="G861" s="13" t="s">
        <v>29</v>
      </c>
      <c r="H861" s="13" t="s">
        <v>118</v>
      </c>
      <c r="I861" s="36" t="s">
        <v>1385</v>
      </c>
      <c r="J861" s="13">
        <v>767</v>
      </c>
      <c r="K8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BOŚ.6743.767.2017.KŻ</v>
      </c>
      <c r="L861" s="12">
        <v>42979</v>
      </c>
      <c r="M861" s="13" t="s">
        <v>31</v>
      </c>
      <c r="N861" s="11">
        <f ca="1">IF(zgłoszenia[[#This Row],[ID]]&gt;0,IF(zgłoszenia[[#This Row],[Data zakończenia sprawy]]=0,TODAY()-D861,zgłoszenia[[#This Row],[Data zakończenia sprawy]]-zgłoszenia[[#This Row],[Data wpływu wniosku]]),"")</f>
        <v>23</v>
      </c>
      <c r="O861" s="65">
        <f>IF($F861=dane!$B$8,6743+3,(IF($F861=dane!$B$9,6743+4,(IF($F861=dane!$B$10,6743+5,6743)))))</f>
        <v>6743</v>
      </c>
    </row>
    <row r="862" spans="1:15" s="3" customFormat="1" ht="45" x14ac:dyDescent="0.25">
      <c r="A862" s="62">
        <f>IF(zgłoszenia[[#This Row],[ID]]&gt;0,A861+1,"--")</f>
        <v>859</v>
      </c>
      <c r="B862" s="14" t="s">
        <v>36</v>
      </c>
      <c r="C862" s="70">
        <v>16996</v>
      </c>
      <c r="D862" s="12">
        <v>42956</v>
      </c>
      <c r="E862" s="31" t="s">
        <v>1398</v>
      </c>
      <c r="F862" s="13" t="s">
        <v>17</v>
      </c>
      <c r="G862" s="13" t="s">
        <v>29</v>
      </c>
      <c r="H862" s="13" t="s">
        <v>118</v>
      </c>
      <c r="I862" s="36" t="s">
        <v>1386</v>
      </c>
      <c r="J862" s="13">
        <v>772</v>
      </c>
      <c r="K8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BOŚ.6743.772.2017.KŻ</v>
      </c>
      <c r="L862" s="12">
        <v>42978</v>
      </c>
      <c r="M862" s="13" t="s">
        <v>19</v>
      </c>
      <c r="N862" s="11">
        <f ca="1">IF(zgłoszenia[[#This Row],[ID]]&gt;0,IF(zgłoszenia[[#This Row],[Data zakończenia sprawy]]=0,TODAY()-D862,zgłoszenia[[#This Row],[Data zakończenia sprawy]]-zgłoszenia[[#This Row],[Data wpływu wniosku]]),"")</f>
        <v>22</v>
      </c>
      <c r="O862" s="65">
        <f>IF($F862=dane!$B$8,6743+3,(IF($F862=dane!$B$9,6743+4,(IF($F862=dane!$B$10,6743+5,6743)))))</f>
        <v>6743</v>
      </c>
    </row>
    <row r="863" spans="1:15" ht="45" x14ac:dyDescent="0.25">
      <c r="A863" s="62">
        <f>IF(zgłoszenia[[#This Row],[ID]]&gt;0,A862+1,"--")</f>
        <v>860</v>
      </c>
      <c r="B863" s="14" t="s">
        <v>36</v>
      </c>
      <c r="C863" s="70">
        <v>16995</v>
      </c>
      <c r="D863" s="12">
        <v>42956</v>
      </c>
      <c r="E863" s="31" t="s">
        <v>1398</v>
      </c>
      <c r="F863" s="13" t="s">
        <v>17</v>
      </c>
      <c r="G863" s="13" t="s">
        <v>29</v>
      </c>
      <c r="H863" s="13" t="s">
        <v>118</v>
      </c>
      <c r="I863" s="36" t="s">
        <v>888</v>
      </c>
      <c r="J863" s="13">
        <v>771</v>
      </c>
      <c r="K8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BOŚ.6743.771.2017.KŻ</v>
      </c>
      <c r="L863" s="12">
        <v>42978</v>
      </c>
      <c r="M863" s="13" t="s">
        <v>19</v>
      </c>
      <c r="N863" s="11">
        <f ca="1">IF(zgłoszenia[[#This Row],[ID]]&gt;0,IF(zgłoszenia[[#This Row],[Data zakończenia sprawy]]=0,TODAY()-D863,zgłoszenia[[#This Row],[Data zakończenia sprawy]]-zgłoszenia[[#This Row],[Data wpływu wniosku]]),"")</f>
        <v>22</v>
      </c>
      <c r="O863" s="65">
        <f>IF($F863=dane!$B$8,6743+3,(IF($F863=dane!$B$9,6743+4,(IF($F863=dane!$B$10,6743+5,6743)))))</f>
        <v>6743</v>
      </c>
    </row>
    <row r="864" spans="1:15" ht="45" x14ac:dyDescent="0.25">
      <c r="A864" s="62">
        <f>IF(zgłoszenia[[#This Row],[ID]]&gt;0,A863+1,"--")</f>
        <v>861</v>
      </c>
      <c r="B864" s="14" t="s">
        <v>36</v>
      </c>
      <c r="C864" s="70">
        <v>16997</v>
      </c>
      <c r="D864" s="12">
        <v>42956</v>
      </c>
      <c r="E864" s="31" t="s">
        <v>1398</v>
      </c>
      <c r="F864" s="13" t="s">
        <v>17</v>
      </c>
      <c r="G864" s="13" t="s">
        <v>29</v>
      </c>
      <c r="H864" s="13" t="s">
        <v>118</v>
      </c>
      <c r="I864" s="36" t="s">
        <v>1387</v>
      </c>
      <c r="J864" s="13">
        <v>770</v>
      </c>
      <c r="K8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BOŚ.6743.770.2017.KŻ</v>
      </c>
      <c r="L864" s="12">
        <v>42978</v>
      </c>
      <c r="M864" s="13" t="s">
        <v>19</v>
      </c>
      <c r="N864" s="11">
        <f ca="1">IF(zgłoszenia[[#This Row],[ID]]&gt;0,IF(zgłoszenia[[#This Row],[Data zakończenia sprawy]]=0,TODAY()-D864,zgłoszenia[[#This Row],[Data zakończenia sprawy]]-zgłoszenia[[#This Row],[Data wpływu wniosku]]),"")</f>
        <v>22</v>
      </c>
      <c r="O864" s="65">
        <f>IF($F864=dane!$B$8,6743+3,(IF($F864=dane!$B$9,6743+4,(IF($F864=dane!$B$10,6743+5,6743)))))</f>
        <v>6743</v>
      </c>
    </row>
    <row r="865" spans="1:15" ht="30" x14ac:dyDescent="0.25">
      <c r="A865" s="62">
        <f>IF(zgłoszenia[[#This Row],[ID]]&gt;0,A864+1,"--")</f>
        <v>862</v>
      </c>
      <c r="B865" s="14" t="s">
        <v>36</v>
      </c>
      <c r="C865" s="70">
        <v>16986</v>
      </c>
      <c r="D865" s="12">
        <v>42956</v>
      </c>
      <c r="E865" s="31" t="s">
        <v>1398</v>
      </c>
      <c r="F865" s="13" t="s">
        <v>17</v>
      </c>
      <c r="G865" s="13" t="s">
        <v>29</v>
      </c>
      <c r="H865" s="13" t="s">
        <v>118</v>
      </c>
      <c r="I865" s="36" t="s">
        <v>1388</v>
      </c>
      <c r="J865" s="13">
        <v>758</v>
      </c>
      <c r="K8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BOŚ.6743.758.2017.KŻ</v>
      </c>
      <c r="L865" s="12">
        <v>42970</v>
      </c>
      <c r="M865" s="13" t="s">
        <v>22</v>
      </c>
      <c r="N865" s="11">
        <f ca="1">IF(zgłoszenia[[#This Row],[ID]]&gt;0,IF(zgłoszenia[[#This Row],[Data zakończenia sprawy]]=0,TODAY()-D865,zgłoszenia[[#This Row],[Data zakończenia sprawy]]-zgłoszenia[[#This Row],[Data wpływu wniosku]]),"")</f>
        <v>14</v>
      </c>
      <c r="O865" s="65">
        <f>IF($F865=dane!$B$8,6743+3,(IF($F865=dane!$B$9,6743+4,(IF($F865=dane!$B$10,6743+5,6743)))))</f>
        <v>6743</v>
      </c>
    </row>
    <row r="866" spans="1:15" ht="30" x14ac:dyDescent="0.25">
      <c r="A866" s="62">
        <f>IF(zgłoszenia[[#This Row],[ID]]&gt;0,A865+1,"--")</f>
        <v>863</v>
      </c>
      <c r="B866" s="14" t="s">
        <v>36</v>
      </c>
      <c r="C866" s="70">
        <v>16984</v>
      </c>
      <c r="D866" s="12">
        <v>42956</v>
      </c>
      <c r="E866" s="31" t="s">
        <v>1398</v>
      </c>
      <c r="F866" s="13" t="s">
        <v>17</v>
      </c>
      <c r="G866" s="13" t="s">
        <v>29</v>
      </c>
      <c r="H866" s="13" t="s">
        <v>118</v>
      </c>
      <c r="I866" s="36" t="s">
        <v>1389</v>
      </c>
      <c r="J866" s="13">
        <v>766</v>
      </c>
      <c r="K8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BOŚ.6743.766.2017.KŻ</v>
      </c>
      <c r="L866" s="12">
        <v>42979</v>
      </c>
      <c r="M866" s="13" t="s">
        <v>31</v>
      </c>
      <c r="N866" s="11">
        <f ca="1">IF(zgłoszenia[[#This Row],[ID]]&gt;0,IF(zgłoszenia[[#This Row],[Data zakończenia sprawy]]=0,TODAY()-D866,zgłoszenia[[#This Row],[Data zakończenia sprawy]]-zgłoszenia[[#This Row],[Data wpływu wniosku]]),"")</f>
        <v>23</v>
      </c>
      <c r="O866" s="65">
        <f>IF($F866=dane!$B$8,6743+3,(IF($F866=dane!$B$9,6743+4,(IF($F866=dane!$B$10,6743+5,6743)))))</f>
        <v>6743</v>
      </c>
    </row>
    <row r="867" spans="1:15" ht="45" x14ac:dyDescent="0.25">
      <c r="A867" s="62">
        <f>IF(zgłoszenia[[#This Row],[ID]]&gt;0,A866+1,"--")</f>
        <v>864</v>
      </c>
      <c r="B867" s="14" t="s">
        <v>36</v>
      </c>
      <c r="C867" s="70">
        <v>17001</v>
      </c>
      <c r="D867" s="12">
        <v>42956</v>
      </c>
      <c r="E867" s="31" t="s">
        <v>1398</v>
      </c>
      <c r="F867" s="13" t="s">
        <v>17</v>
      </c>
      <c r="G867" s="13" t="s">
        <v>29</v>
      </c>
      <c r="H867" s="13" t="s">
        <v>118</v>
      </c>
      <c r="I867" s="36" t="s">
        <v>1390</v>
      </c>
      <c r="J867" s="13">
        <v>768</v>
      </c>
      <c r="K8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BOŚ.6743.768.2017.KŻ</v>
      </c>
      <c r="L867" s="12">
        <v>42978</v>
      </c>
      <c r="M867" s="13" t="s">
        <v>19</v>
      </c>
      <c r="N867" s="11">
        <f ca="1">IF(zgłoszenia[[#This Row],[ID]]&gt;0,IF(zgłoszenia[[#This Row],[Data zakończenia sprawy]]=0,TODAY()-D867,zgłoszenia[[#This Row],[Data zakończenia sprawy]]-zgłoszenia[[#This Row],[Data wpływu wniosku]]),"")</f>
        <v>22</v>
      </c>
      <c r="O867" s="65">
        <f>IF($F867=dane!$B$8,6743+3,(IF($F867=dane!$B$9,6743+4,(IF($F867=dane!$B$10,6743+5,6743)))))</f>
        <v>6743</v>
      </c>
    </row>
    <row r="868" spans="1:15" ht="45" x14ac:dyDescent="0.25">
      <c r="A868" s="62">
        <f>IF(zgłoszenia[[#This Row],[ID]]&gt;0,A867+1,"--")</f>
        <v>865</v>
      </c>
      <c r="B868" s="14" t="s">
        <v>36</v>
      </c>
      <c r="C868" s="70">
        <v>16999</v>
      </c>
      <c r="D868" s="12">
        <v>42956</v>
      </c>
      <c r="E868" s="31" t="s">
        <v>1398</v>
      </c>
      <c r="F868" s="13" t="s">
        <v>17</v>
      </c>
      <c r="G868" s="13" t="s">
        <v>29</v>
      </c>
      <c r="H868" s="13" t="s">
        <v>118</v>
      </c>
      <c r="I868" s="36" t="s">
        <v>1391</v>
      </c>
      <c r="J868" s="13">
        <v>773</v>
      </c>
      <c r="K8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BOŚ.6743.773.2017.KŻ</v>
      </c>
      <c r="L868" s="12">
        <v>42978</v>
      </c>
      <c r="M868" s="13" t="s">
        <v>19</v>
      </c>
      <c r="N868" s="11">
        <f ca="1">IF(zgłoszenia[[#This Row],[ID]]&gt;0,IF(zgłoszenia[[#This Row],[Data zakończenia sprawy]]=0,TODAY()-D868,zgłoszenia[[#This Row],[Data zakończenia sprawy]]-zgłoszenia[[#This Row],[Data wpływu wniosku]]),"")</f>
        <v>22</v>
      </c>
      <c r="O868" s="65">
        <f>IF($F868=dane!$B$8,6743+3,(IF($F868=dane!$B$9,6743+4,(IF($F868=dane!$B$10,6743+5,6743)))))</f>
        <v>6743</v>
      </c>
    </row>
    <row r="869" spans="1:15" ht="30" x14ac:dyDescent="0.25">
      <c r="A869" s="62">
        <f>IF(zgłoszenia[[#This Row],[ID]]&gt;0,A868+1,"--")</f>
        <v>866</v>
      </c>
      <c r="B869" s="14" t="s">
        <v>36</v>
      </c>
      <c r="C869" s="70">
        <v>16983</v>
      </c>
      <c r="D869" s="12">
        <v>42956</v>
      </c>
      <c r="E869" s="31" t="s">
        <v>1398</v>
      </c>
      <c r="F869" s="13" t="s">
        <v>17</v>
      </c>
      <c r="G869" s="13" t="s">
        <v>29</v>
      </c>
      <c r="H869" s="13" t="s">
        <v>118</v>
      </c>
      <c r="I869" s="36" t="s">
        <v>1392</v>
      </c>
      <c r="J869" s="13">
        <v>759</v>
      </c>
      <c r="K8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BOŚ.6743.759.2017.KŻ</v>
      </c>
      <c r="L869" s="12">
        <v>42970</v>
      </c>
      <c r="M869" s="13" t="s">
        <v>22</v>
      </c>
      <c r="N869" s="11">
        <f ca="1">IF(zgłoszenia[[#This Row],[ID]]&gt;0,IF(zgłoszenia[[#This Row],[Data zakończenia sprawy]]=0,TODAY()-D869,zgłoszenia[[#This Row],[Data zakończenia sprawy]]-zgłoszenia[[#This Row],[Data wpływu wniosku]]),"")</f>
        <v>14</v>
      </c>
      <c r="O869" s="65">
        <f>IF($F869=dane!$B$8,6743+3,(IF($F869=dane!$B$9,6743+4,(IF($F869=dane!$B$10,6743+5,6743)))))</f>
        <v>6743</v>
      </c>
    </row>
    <row r="870" spans="1:15" ht="30" x14ac:dyDescent="0.25">
      <c r="A870" s="62">
        <f>IF(zgłoszenia[[#This Row],[ID]]&gt;0,A869+1,"--")</f>
        <v>867</v>
      </c>
      <c r="B870" s="14" t="s">
        <v>36</v>
      </c>
      <c r="C870" s="70">
        <v>16982</v>
      </c>
      <c r="D870" s="12">
        <v>42956</v>
      </c>
      <c r="E870" s="31" t="s">
        <v>1398</v>
      </c>
      <c r="F870" s="13" t="s">
        <v>17</v>
      </c>
      <c r="G870" s="13" t="s">
        <v>29</v>
      </c>
      <c r="H870" s="13" t="s">
        <v>118</v>
      </c>
      <c r="I870" s="36" t="s">
        <v>1393</v>
      </c>
      <c r="J870" s="13">
        <v>760</v>
      </c>
      <c r="K8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BOŚ.6743.760.2017.KŻ</v>
      </c>
      <c r="L870" s="12">
        <v>42970</v>
      </c>
      <c r="M870" s="13" t="s">
        <v>22</v>
      </c>
      <c r="N870" s="11">
        <f ca="1">IF(zgłoszenia[[#This Row],[ID]]&gt;0,IF(zgłoszenia[[#This Row],[Data zakończenia sprawy]]=0,TODAY()-D870,zgłoszenia[[#This Row],[Data zakończenia sprawy]]-zgłoszenia[[#This Row],[Data wpływu wniosku]]),"")</f>
        <v>14</v>
      </c>
      <c r="O870" s="65">
        <f>IF($F870=dane!$B$8,6743+3,(IF($F870=dane!$B$9,6743+4,(IF($F870=dane!$B$10,6743+5,6743)))))</f>
        <v>6743</v>
      </c>
    </row>
    <row r="871" spans="1:15" ht="30" x14ac:dyDescent="0.25">
      <c r="A871" s="62">
        <f>IF(zgłoszenia[[#This Row],[ID]]&gt;0,A870+1,"--")</f>
        <v>868</v>
      </c>
      <c r="B871" s="14" t="s">
        <v>36</v>
      </c>
      <c r="C871" s="70">
        <v>16980</v>
      </c>
      <c r="D871" s="12">
        <v>42956</v>
      </c>
      <c r="E871" s="31" t="s">
        <v>1398</v>
      </c>
      <c r="F871" s="13" t="s">
        <v>17</v>
      </c>
      <c r="G871" s="13" t="s">
        <v>29</v>
      </c>
      <c r="H871" s="13" t="s">
        <v>118</v>
      </c>
      <c r="I871" s="36" t="s">
        <v>1394</v>
      </c>
      <c r="J871" s="13">
        <v>761</v>
      </c>
      <c r="K8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BOŚ.6743.761.2017.KŻ</v>
      </c>
      <c r="L871" s="12">
        <v>42970</v>
      </c>
      <c r="M871" s="13" t="s">
        <v>22</v>
      </c>
      <c r="N871" s="11">
        <f ca="1">IF(zgłoszenia[[#This Row],[ID]]&gt;0,IF(zgłoszenia[[#This Row],[Data zakończenia sprawy]]=0,TODAY()-D871,zgłoszenia[[#This Row],[Data zakończenia sprawy]]-zgłoszenia[[#This Row],[Data wpływu wniosku]]),"")</f>
        <v>14</v>
      </c>
      <c r="O871" s="65">
        <f>IF($F871=dane!$B$8,6743+3,(IF($F871=dane!$B$9,6743+4,(IF($F871=dane!$B$10,6743+5,6743)))))</f>
        <v>6743</v>
      </c>
    </row>
    <row r="872" spans="1:15" ht="30" x14ac:dyDescent="0.25">
      <c r="A872" s="62">
        <f>IF(zgłoszenia[[#This Row],[ID]]&gt;0,A871+1,"--")</f>
        <v>869</v>
      </c>
      <c r="B872" s="14" t="s">
        <v>36</v>
      </c>
      <c r="C872" s="70">
        <v>16977</v>
      </c>
      <c r="D872" s="12">
        <v>42956</v>
      </c>
      <c r="E872" s="31" t="s">
        <v>1398</v>
      </c>
      <c r="F872" s="13" t="s">
        <v>17</v>
      </c>
      <c r="G872" s="13" t="s">
        <v>29</v>
      </c>
      <c r="H872" s="13" t="s">
        <v>118</v>
      </c>
      <c r="I872" s="36" t="s">
        <v>1392</v>
      </c>
      <c r="J872" s="13">
        <v>762</v>
      </c>
      <c r="K8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BOŚ.6743.762.2017.KŻ</v>
      </c>
      <c r="L872" s="12">
        <v>42970</v>
      </c>
      <c r="M872" s="13" t="s">
        <v>22</v>
      </c>
      <c r="N872" s="11">
        <f ca="1">IF(zgłoszenia[[#This Row],[ID]]&gt;0,IF(zgłoszenia[[#This Row],[Data zakończenia sprawy]]=0,TODAY()-D872,zgłoszenia[[#This Row],[Data zakończenia sprawy]]-zgłoszenia[[#This Row],[Data wpływu wniosku]]),"")</f>
        <v>14</v>
      </c>
      <c r="O872" s="65">
        <f>IF($F872=dane!$B$8,6743+3,(IF($F872=dane!$B$9,6743+4,(IF($F872=dane!$B$10,6743+5,6743)))))</f>
        <v>6743</v>
      </c>
    </row>
    <row r="873" spans="1:15" ht="45" x14ac:dyDescent="0.25">
      <c r="A873" s="62">
        <f>IF(zgłoszenia[[#This Row],[ID]]&gt;0,A872+1,"--")</f>
        <v>870</v>
      </c>
      <c r="B873" s="14" t="s">
        <v>36</v>
      </c>
      <c r="C873" s="70">
        <v>16975</v>
      </c>
      <c r="D873" s="12">
        <v>42956</v>
      </c>
      <c r="E873" s="31" t="s">
        <v>1398</v>
      </c>
      <c r="F873" s="13" t="s">
        <v>17</v>
      </c>
      <c r="G873" s="13" t="s">
        <v>29</v>
      </c>
      <c r="H873" s="13" t="s">
        <v>118</v>
      </c>
      <c r="I873" s="36" t="s">
        <v>1395</v>
      </c>
      <c r="J873" s="13">
        <v>765</v>
      </c>
      <c r="K8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BOŚ.6743.765.2017.KŻ</v>
      </c>
      <c r="L873" s="12">
        <v>42977</v>
      </c>
      <c r="M873" s="13" t="s">
        <v>19</v>
      </c>
      <c r="N873" s="11">
        <f ca="1">IF(zgłoszenia[[#This Row],[ID]]&gt;0,IF(zgłoszenia[[#This Row],[Data zakończenia sprawy]]=0,TODAY()-D873,zgłoszenia[[#This Row],[Data zakończenia sprawy]]-zgłoszenia[[#This Row],[Data wpływu wniosku]]),"")</f>
        <v>21</v>
      </c>
      <c r="O873" s="65">
        <f>IF($F873=dane!$B$8,6743+3,(IF($F873=dane!$B$9,6743+4,(IF($F873=dane!$B$10,6743+5,6743)))))</f>
        <v>6743</v>
      </c>
    </row>
    <row r="874" spans="1:15" ht="45" x14ac:dyDescent="0.25">
      <c r="A874" s="62">
        <f>IF(zgłoszenia[[#This Row],[ID]]&gt;0,A873+1,"--")</f>
        <v>871</v>
      </c>
      <c r="B874" s="14" t="s">
        <v>36</v>
      </c>
      <c r="C874" s="70">
        <v>16972</v>
      </c>
      <c r="D874" s="12">
        <v>42956</v>
      </c>
      <c r="E874" s="31" t="s">
        <v>1397</v>
      </c>
      <c r="F874" s="13" t="s">
        <v>17</v>
      </c>
      <c r="G874" s="13" t="s">
        <v>29</v>
      </c>
      <c r="H874" s="13" t="s">
        <v>118</v>
      </c>
      <c r="I874" s="36" t="s">
        <v>1396</v>
      </c>
      <c r="J874" s="13">
        <v>764</v>
      </c>
      <c r="K8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BOŚ.6743.764.2017.KŻ</v>
      </c>
      <c r="L874" s="12">
        <v>42977</v>
      </c>
      <c r="M874" s="13" t="s">
        <v>19</v>
      </c>
      <c r="N874" s="11">
        <f ca="1">IF(zgłoszenia[[#This Row],[ID]]&gt;0,IF(zgłoszenia[[#This Row],[Data zakończenia sprawy]]=0,TODAY()-D874,zgłoszenia[[#This Row],[Data zakończenia sprawy]]-zgłoszenia[[#This Row],[Data wpływu wniosku]]),"")</f>
        <v>21</v>
      </c>
      <c r="O874" s="65">
        <f>IF($F874=dane!$B$8,6743+3,(IF($F874=dane!$B$9,6743+4,(IF($F874=dane!$B$10,6743+5,6743)))))</f>
        <v>6743</v>
      </c>
    </row>
    <row r="875" spans="1:15" ht="45" x14ac:dyDescent="0.25">
      <c r="A875" s="62">
        <f>IF(zgłoszenia[[#This Row],[ID]]&gt;0,A874+1,"--")</f>
        <v>872</v>
      </c>
      <c r="B875" s="14" t="s">
        <v>38</v>
      </c>
      <c r="C875" s="70">
        <v>16842</v>
      </c>
      <c r="D875" s="12">
        <v>42955</v>
      </c>
      <c r="E875" s="31" t="s">
        <v>139</v>
      </c>
      <c r="F875" s="13" t="s">
        <v>17</v>
      </c>
      <c r="G875" s="13" t="s">
        <v>18</v>
      </c>
      <c r="H875" s="13" t="s">
        <v>92</v>
      </c>
      <c r="I875" s="36" t="s">
        <v>1399</v>
      </c>
      <c r="J875" s="13">
        <v>735</v>
      </c>
      <c r="K8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BOŚ.6743.735.2017.IN</v>
      </c>
      <c r="L875" s="12">
        <v>42965</v>
      </c>
      <c r="M875" s="13" t="s">
        <v>19</v>
      </c>
      <c r="N875" s="11">
        <f ca="1">IF(zgłoszenia[[#This Row],[ID]]&gt;0,IF(zgłoszenia[[#This Row],[Data zakończenia sprawy]]=0,TODAY()-D875,zgłoszenia[[#This Row],[Data zakończenia sprawy]]-zgłoszenia[[#This Row],[Data wpływu wniosku]]),"")</f>
        <v>10</v>
      </c>
      <c r="O875" s="65">
        <f>IF($F875=dane!$B$8,6743+3,(IF($F875=dane!$B$9,6743+4,(IF($F875=dane!$B$10,6743+5,6743)))))</f>
        <v>6743</v>
      </c>
    </row>
    <row r="876" spans="1:15" ht="45" x14ac:dyDescent="0.25">
      <c r="A876" s="62">
        <f>IF(zgłoszenia[[#This Row],[ID]]&gt;0,A875+1,"--")</f>
        <v>873</v>
      </c>
      <c r="B876" s="14" t="s">
        <v>38</v>
      </c>
      <c r="C876" s="70">
        <v>16969</v>
      </c>
      <c r="D876" s="12">
        <v>42956</v>
      </c>
      <c r="E876" s="31" t="s">
        <v>139</v>
      </c>
      <c r="F876" s="13" t="s">
        <v>17</v>
      </c>
      <c r="G876" s="13" t="s">
        <v>18</v>
      </c>
      <c r="H876" s="13" t="s">
        <v>1400</v>
      </c>
      <c r="I876" s="36" t="s">
        <v>1401</v>
      </c>
      <c r="J876" s="13">
        <v>734</v>
      </c>
      <c r="K8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BOŚ.6743.734.2017.IN</v>
      </c>
      <c r="L876" s="12">
        <v>42986</v>
      </c>
      <c r="M876" s="13" t="s">
        <v>19</v>
      </c>
      <c r="N876" s="11">
        <f ca="1">IF(zgłoszenia[[#This Row],[ID]]&gt;0,IF(zgłoszenia[[#This Row],[Data zakończenia sprawy]]=0,TODAY()-D876,zgłoszenia[[#This Row],[Data zakończenia sprawy]]-zgłoszenia[[#This Row],[Data wpływu wniosku]]),"")</f>
        <v>30</v>
      </c>
      <c r="O876" s="65">
        <f>IF($F876=dane!$B$8,6743+3,(IF($F876=dane!$B$9,6743+4,(IF($F876=dane!$B$10,6743+5,6743)))))</f>
        <v>6743</v>
      </c>
    </row>
    <row r="877" spans="1:15" ht="30" x14ac:dyDescent="0.25">
      <c r="A877" s="62">
        <f>IF(zgłoszenia[[#This Row],[ID]]&gt;0,A876+1,"--")</f>
        <v>874</v>
      </c>
      <c r="B877" s="14" t="s">
        <v>38</v>
      </c>
      <c r="C877" s="70" t="s">
        <v>1402</v>
      </c>
      <c r="D877" s="12">
        <v>42957</v>
      </c>
      <c r="E877" s="31" t="s">
        <v>1403</v>
      </c>
      <c r="F877" s="13" t="s">
        <v>23</v>
      </c>
      <c r="G877" s="13" t="s">
        <v>18</v>
      </c>
      <c r="H877" s="13" t="s">
        <v>92</v>
      </c>
      <c r="I877" s="36" t="s">
        <v>371</v>
      </c>
      <c r="J877" s="13">
        <v>736</v>
      </c>
      <c r="K8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BOŚ.6743.736.2017.IN</v>
      </c>
      <c r="L877" s="12">
        <v>42983</v>
      </c>
      <c r="M877" s="99" t="s">
        <v>1207</v>
      </c>
      <c r="N877" s="11">
        <f ca="1">IF(zgłoszenia[[#This Row],[ID]]&gt;0,IF(zgłoszenia[[#This Row],[Data zakończenia sprawy]]=0,TODAY()-D877,zgłoszenia[[#This Row],[Data zakończenia sprawy]]-zgłoszenia[[#This Row],[Data wpływu wniosku]]),"")</f>
        <v>26</v>
      </c>
      <c r="O877" s="65">
        <f>IF($F877=dane!$B$8,6743+3,(IF($F877=dane!$B$9,6743+4,(IF($F877=dane!$B$10,6743+5,6743)))))</f>
        <v>6743</v>
      </c>
    </row>
    <row r="878" spans="1:15" ht="45" x14ac:dyDescent="0.25">
      <c r="A878" s="62">
        <f>IF(zgłoszenia[[#This Row],[ID]]&gt;0,A877+1,"--")</f>
        <v>875</v>
      </c>
      <c r="B878" s="14" t="s">
        <v>61</v>
      </c>
      <c r="C878" s="70">
        <v>17069</v>
      </c>
      <c r="D878" s="12">
        <v>42957</v>
      </c>
      <c r="E878" s="31" t="s">
        <v>139</v>
      </c>
      <c r="F878" s="13" t="s">
        <v>17</v>
      </c>
      <c r="G878" s="13" t="s">
        <v>29</v>
      </c>
      <c r="H878" s="13" t="s">
        <v>309</v>
      </c>
      <c r="I878" s="36" t="s">
        <v>1404</v>
      </c>
      <c r="J878" s="13">
        <v>751</v>
      </c>
      <c r="K87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BOŚ.6743.751.2017.WK</v>
      </c>
      <c r="L878" s="12">
        <v>42979</v>
      </c>
      <c r="M878" s="13" t="s">
        <v>19</v>
      </c>
      <c r="N878" s="11">
        <f ca="1">IF(zgłoszenia[[#This Row],[ID]]&gt;0,IF(zgłoszenia[[#This Row],[Data zakończenia sprawy]]=0,TODAY()-D878,zgłoszenia[[#This Row],[Data zakończenia sprawy]]-zgłoszenia[[#This Row],[Data wpływu wniosku]]),"")</f>
        <v>22</v>
      </c>
      <c r="O878" s="65">
        <f>IF($F878=dane!$B$8,6743+3,(IF($F878=dane!$B$9,6743+4,(IF($F878=dane!$B$10,6743+5,6743)))))</f>
        <v>6743</v>
      </c>
    </row>
    <row r="879" spans="1:15" ht="60" x14ac:dyDescent="0.25">
      <c r="A879" s="62">
        <f>IF(zgłoszenia[[#This Row],[ID]]&gt;0,A878+1,"--")</f>
        <v>876</v>
      </c>
      <c r="B879" s="14" t="s">
        <v>61</v>
      </c>
      <c r="C879" s="70">
        <v>17071</v>
      </c>
      <c r="D879" s="12">
        <v>42957</v>
      </c>
      <c r="E879" s="31" t="s">
        <v>1050</v>
      </c>
      <c r="F879" s="13" t="s">
        <v>17</v>
      </c>
      <c r="G879" s="13" t="s">
        <v>29</v>
      </c>
      <c r="H879" s="13" t="s">
        <v>309</v>
      </c>
      <c r="I879" s="36" t="s">
        <v>1405</v>
      </c>
      <c r="J879" s="13">
        <v>752</v>
      </c>
      <c r="K87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BOŚ.6743.752.2017.WK</v>
      </c>
      <c r="L879" s="12">
        <v>42970</v>
      </c>
      <c r="M879" s="13" t="s">
        <v>19</v>
      </c>
      <c r="N879" s="11">
        <f ca="1">IF(zgłoszenia[[#This Row],[ID]]&gt;0,IF(zgłoszenia[[#This Row],[Data zakończenia sprawy]]=0,TODAY()-D879,zgłoszenia[[#This Row],[Data zakończenia sprawy]]-zgłoszenia[[#This Row],[Data wpływu wniosku]]),"")</f>
        <v>13</v>
      </c>
      <c r="O879" s="65">
        <f>IF($F879=dane!$B$8,6743+3,(IF($F879=dane!$B$9,6743+4,(IF($F879=dane!$B$10,6743+5,6743)))))</f>
        <v>6743</v>
      </c>
    </row>
    <row r="880" spans="1:15" ht="45" x14ac:dyDescent="0.25">
      <c r="A880" s="62">
        <f>IF(zgłoszenia[[#This Row],[ID]]&gt;0,A879+1,"--")</f>
        <v>877</v>
      </c>
      <c r="B880" s="14" t="s">
        <v>61</v>
      </c>
      <c r="C880" s="70">
        <v>17114</v>
      </c>
      <c r="D880" s="12">
        <v>42957</v>
      </c>
      <c r="E880" s="31" t="s">
        <v>139</v>
      </c>
      <c r="F880" s="13" t="s">
        <v>17</v>
      </c>
      <c r="G880" s="13" t="s">
        <v>29</v>
      </c>
      <c r="H880" s="13" t="s">
        <v>29</v>
      </c>
      <c r="I880" s="36" t="s">
        <v>1406</v>
      </c>
      <c r="J880" s="13">
        <v>753</v>
      </c>
      <c r="K8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BOŚ.6743.753.2017.WK</v>
      </c>
      <c r="L880" s="12">
        <v>42971</v>
      </c>
      <c r="M880" s="13" t="s">
        <v>19</v>
      </c>
      <c r="N880" s="11">
        <f ca="1">IF(zgłoszenia[[#This Row],[ID]]&gt;0,IF(zgłoszenia[[#This Row],[Data zakończenia sprawy]]=0,TODAY()-D880,zgłoszenia[[#This Row],[Data zakończenia sprawy]]-zgłoszenia[[#This Row],[Data wpływu wniosku]]),"")</f>
        <v>14</v>
      </c>
      <c r="O880" s="65">
        <f>IF($F880=dane!$B$8,6743+3,(IF($F880=dane!$B$9,6743+4,(IF($F880=dane!$B$10,6743+5,6743)))))</f>
        <v>6743</v>
      </c>
    </row>
    <row r="881" spans="1:17" ht="30" x14ac:dyDescent="0.25">
      <c r="A881" s="62">
        <f>IF(zgłoszenia[[#This Row],[ID]]&gt;0,A880+1,"--")</f>
        <v>878</v>
      </c>
      <c r="B881" s="14" t="s">
        <v>36</v>
      </c>
      <c r="C881" s="70">
        <v>17140</v>
      </c>
      <c r="D881" s="12">
        <v>42958</v>
      </c>
      <c r="E881" s="31" t="s">
        <v>139</v>
      </c>
      <c r="F881" s="13" t="s">
        <v>17</v>
      </c>
      <c r="G881" s="13" t="s">
        <v>29</v>
      </c>
      <c r="H881" s="13" t="s">
        <v>118</v>
      </c>
      <c r="I881" s="36" t="s">
        <v>1407</v>
      </c>
      <c r="J881" s="13">
        <v>781</v>
      </c>
      <c r="K8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BOŚ.6743.781.2017.KŻ</v>
      </c>
      <c r="L881" s="12">
        <v>42984</v>
      </c>
      <c r="M881" s="13" t="s">
        <v>22</v>
      </c>
      <c r="N881" s="11">
        <f ca="1">IF(zgłoszenia[[#This Row],[ID]]&gt;0,IF(zgłoszenia[[#This Row],[Data zakończenia sprawy]]=0,TODAY()-D881,zgłoszenia[[#This Row],[Data zakończenia sprawy]]-zgłoszenia[[#This Row],[Data wpływu wniosku]]),"")</f>
        <v>26</v>
      </c>
      <c r="O881" s="65">
        <f>IF($F881=dane!$B$8,6743+3,(IF($F881=dane!$B$9,6743+4,(IF($F881=dane!$B$10,6743+5,6743)))))</f>
        <v>6743</v>
      </c>
    </row>
    <row r="882" spans="1:17" ht="45" x14ac:dyDescent="0.25">
      <c r="A882" s="62">
        <f>IF(zgłoszenia[[#This Row],[ID]]&gt;0,A881+1,"--")</f>
        <v>879</v>
      </c>
      <c r="B882" s="14" t="s">
        <v>37</v>
      </c>
      <c r="C882" s="70">
        <v>17096</v>
      </c>
      <c r="D882" s="12">
        <v>42957</v>
      </c>
      <c r="E882" s="31" t="s">
        <v>139</v>
      </c>
      <c r="F882" s="13" t="s">
        <v>17</v>
      </c>
      <c r="G882" s="13" t="s">
        <v>29</v>
      </c>
      <c r="H882" s="13" t="s">
        <v>118</v>
      </c>
      <c r="I882" s="36" t="s">
        <v>712</v>
      </c>
      <c r="J882" s="13">
        <v>805</v>
      </c>
      <c r="K8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BOŚ.6743.805.2017.AŁ</v>
      </c>
      <c r="L882" s="12">
        <v>42975</v>
      </c>
      <c r="M882" s="13" t="s">
        <v>19</v>
      </c>
      <c r="N882" s="11">
        <f ca="1">IF(zgłoszenia[[#This Row],[ID]]&gt;0,IF(zgłoszenia[[#This Row],[Data zakończenia sprawy]]=0,TODAY()-D882,zgłoszenia[[#This Row],[Data zakończenia sprawy]]-zgłoszenia[[#This Row],[Data wpływu wniosku]]),"")</f>
        <v>18</v>
      </c>
      <c r="O882" s="65">
        <f>IF($F882=dane!$B$8,6743+3,(IF($F882=dane!$B$9,6743+4,(IF($F882=dane!$B$10,6743+5,6743)))))</f>
        <v>6743</v>
      </c>
    </row>
    <row r="883" spans="1:17" ht="45" x14ac:dyDescent="0.25">
      <c r="A883" s="62">
        <f>IF(zgłoszenia[[#This Row],[ID]]&gt;0,A882+1,"--")</f>
        <v>880</v>
      </c>
      <c r="B883" s="14" t="s">
        <v>37</v>
      </c>
      <c r="C883" s="70">
        <v>17170</v>
      </c>
      <c r="D883" s="12">
        <v>42958</v>
      </c>
      <c r="E883" s="31" t="s">
        <v>1408</v>
      </c>
      <c r="F883" s="13" t="s">
        <v>25</v>
      </c>
      <c r="G883" s="13" t="s">
        <v>18</v>
      </c>
      <c r="H883" s="13" t="s">
        <v>1409</v>
      </c>
      <c r="I883" s="36" t="s">
        <v>212</v>
      </c>
      <c r="J883" s="13">
        <v>806</v>
      </c>
      <c r="K8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BOŚ.6743.806.2017.AŁ</v>
      </c>
      <c r="L883" s="12">
        <v>42978</v>
      </c>
      <c r="M883" s="13" t="s">
        <v>19</v>
      </c>
      <c r="N883" s="11">
        <f ca="1">IF(zgłoszenia[[#This Row],[ID]]&gt;0,IF(zgłoszenia[[#This Row],[Data zakończenia sprawy]]=0,TODAY()-D883,zgłoszenia[[#This Row],[Data zakończenia sprawy]]-zgłoszenia[[#This Row],[Data wpływu wniosku]]),"")</f>
        <v>20</v>
      </c>
      <c r="O883" s="65">
        <f>IF($F883=dane!$B$8,6743+3,(IF($F883=dane!$B$9,6743+4,(IF($F883=dane!$B$10,6743+5,6743)))))</f>
        <v>6743</v>
      </c>
    </row>
    <row r="884" spans="1:17" ht="45" x14ac:dyDescent="0.25">
      <c r="A884" s="62">
        <f>IF(zgłoszenia[[#This Row],[ID]]&gt;0,A883+1,"--")</f>
        <v>881</v>
      </c>
      <c r="B884" s="14" t="s">
        <v>61</v>
      </c>
      <c r="C884" s="70">
        <v>17229</v>
      </c>
      <c r="D884" s="12">
        <v>42958</v>
      </c>
      <c r="E884" s="31" t="s">
        <v>180</v>
      </c>
      <c r="F884" s="13" t="s">
        <v>17</v>
      </c>
      <c r="G884" s="13" t="s">
        <v>29</v>
      </c>
      <c r="H884" s="13" t="s">
        <v>99</v>
      </c>
      <c r="I884" s="36" t="s">
        <v>1410</v>
      </c>
      <c r="J884" s="13">
        <v>755</v>
      </c>
      <c r="K8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BOŚ.6743.755.2017.WK</v>
      </c>
      <c r="L884" s="12">
        <v>42971</v>
      </c>
      <c r="M884" s="13" t="s">
        <v>19</v>
      </c>
      <c r="N884" s="11">
        <f ca="1">IF(zgłoszenia[[#This Row],[ID]]&gt;0,IF(zgłoszenia[[#This Row],[Data zakończenia sprawy]]=0,TODAY()-D884,zgłoszenia[[#This Row],[Data zakończenia sprawy]]-zgłoszenia[[#This Row],[Data wpływu wniosku]]),"")</f>
        <v>13</v>
      </c>
      <c r="O884" s="65">
        <f>IF($F884=dane!$B$8,6743+3,(IF($F884=dane!$B$9,6743+4,(IF($F884=dane!$B$10,6743+5,6743)))))</f>
        <v>6743</v>
      </c>
    </row>
    <row r="885" spans="1:17" ht="45" x14ac:dyDescent="0.25">
      <c r="A885" s="62">
        <f>IF(zgłoszenia[[#This Row],[ID]]&gt;0,A884+1,"--")</f>
        <v>882</v>
      </c>
      <c r="B885" s="14" t="s">
        <v>61</v>
      </c>
      <c r="C885" s="70">
        <v>17227</v>
      </c>
      <c r="D885" s="12">
        <v>42958</v>
      </c>
      <c r="E885" s="31" t="s">
        <v>865</v>
      </c>
      <c r="F885" s="13" t="s">
        <v>17</v>
      </c>
      <c r="G885" s="13" t="s">
        <v>29</v>
      </c>
      <c r="H885" s="13" t="s">
        <v>1411</v>
      </c>
      <c r="I885" s="36" t="s">
        <v>1412</v>
      </c>
      <c r="J885" s="13">
        <v>754</v>
      </c>
      <c r="K8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BOŚ.6743.754.2017.WK</v>
      </c>
      <c r="L885" s="12">
        <v>42971</v>
      </c>
      <c r="M885" s="13" t="s">
        <v>19</v>
      </c>
      <c r="N885" s="11">
        <f ca="1">IF(zgłoszenia[[#This Row],[ID]]&gt;0,IF(zgłoszenia[[#This Row],[Data zakończenia sprawy]]=0,TODAY()-D885,zgłoszenia[[#This Row],[Data zakończenia sprawy]]-zgłoszenia[[#This Row],[Data wpływu wniosku]]),"")</f>
        <v>13</v>
      </c>
      <c r="O885" s="65">
        <f>IF($F885=dane!$B$8,6743+3,(IF($F885=dane!$B$9,6743+4,(IF($F885=dane!$B$10,6743+5,6743)))))</f>
        <v>6743</v>
      </c>
    </row>
    <row r="886" spans="1:17" ht="45" x14ac:dyDescent="0.25">
      <c r="A886" s="62">
        <f>IF(zgłoszenia[[#This Row],[ID]]&gt;0,A885+1,"--")</f>
        <v>883</v>
      </c>
      <c r="B886" s="14" t="s">
        <v>12</v>
      </c>
      <c r="C886" s="70">
        <v>17211</v>
      </c>
      <c r="D886" s="12">
        <v>42958</v>
      </c>
      <c r="E886" s="31" t="s">
        <v>139</v>
      </c>
      <c r="F886" s="13" t="s">
        <v>17</v>
      </c>
      <c r="G886" s="13" t="s">
        <v>29</v>
      </c>
      <c r="H886" s="13" t="s">
        <v>118</v>
      </c>
      <c r="I886" s="36" t="s">
        <v>982</v>
      </c>
      <c r="J886" s="13">
        <v>810</v>
      </c>
      <c r="K8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BOŚ.6743.810.2017.WŚ</v>
      </c>
      <c r="L886" s="12">
        <v>42978</v>
      </c>
      <c r="M886" s="13" t="s">
        <v>19</v>
      </c>
      <c r="N886" s="11">
        <f ca="1">IF(zgłoszenia[[#This Row],[ID]]&gt;0,IF(zgłoszenia[[#This Row],[Data zakończenia sprawy]]=0,TODAY()-D886,zgłoszenia[[#This Row],[Data zakończenia sprawy]]-zgłoszenia[[#This Row],[Data wpływu wniosku]]),"")</f>
        <v>20</v>
      </c>
      <c r="O886" s="65">
        <f>IF($F886=dane!$B$8,6743+3,(IF($F886=dane!$B$9,6743+4,(IF($F886=dane!$B$10,6743+5,6743)))))</f>
        <v>6743</v>
      </c>
    </row>
    <row r="887" spans="1:17" ht="45" x14ac:dyDescent="0.25">
      <c r="A887" s="62">
        <f>IF(zgłoszenia[[#This Row],[ID]]&gt;0,A886+1,"--")</f>
        <v>884</v>
      </c>
      <c r="B887" s="14" t="s">
        <v>37</v>
      </c>
      <c r="C887" s="70">
        <v>17228</v>
      </c>
      <c r="D887" s="12">
        <v>42958</v>
      </c>
      <c r="E887" s="31" t="s">
        <v>1413</v>
      </c>
      <c r="F887" s="13" t="s">
        <v>23</v>
      </c>
      <c r="G887" s="13" t="s">
        <v>18</v>
      </c>
      <c r="H887" s="13" t="s">
        <v>1414</v>
      </c>
      <c r="I887" s="36" t="s">
        <v>1415</v>
      </c>
      <c r="J887" s="13">
        <v>802</v>
      </c>
      <c r="K8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BOŚ.6743.802.2017.AŁ</v>
      </c>
      <c r="L887" s="12">
        <v>42972</v>
      </c>
      <c r="M887" s="13" t="s">
        <v>19</v>
      </c>
      <c r="N887" s="11">
        <f ca="1">IF(zgłoszenia[[#This Row],[ID]]&gt;0,IF(zgłoszenia[[#This Row],[Data zakończenia sprawy]]=0,TODAY()-D887,zgłoszenia[[#This Row],[Data zakończenia sprawy]]-zgłoszenia[[#This Row],[Data wpływu wniosku]]),"")</f>
        <v>14</v>
      </c>
      <c r="O887" s="65">
        <f>IF($F887=dane!$B$8,6743+3,(IF($F887=dane!$B$9,6743+4,(IF($F887=dane!$B$10,6743+5,6743)))))</f>
        <v>6743</v>
      </c>
    </row>
    <row r="888" spans="1:17" ht="30" x14ac:dyDescent="0.25">
      <c r="A888" s="62">
        <f>IF(zgłoszenia[[#This Row],[ID]]&gt;0,A887+1,"--")</f>
        <v>885</v>
      </c>
      <c r="B888" s="14" t="s">
        <v>36</v>
      </c>
      <c r="C888" s="70">
        <v>17232</v>
      </c>
      <c r="D888" s="12">
        <v>42958</v>
      </c>
      <c r="E888" s="31" t="s">
        <v>139</v>
      </c>
      <c r="F888" s="13" t="s">
        <v>17</v>
      </c>
      <c r="G888" s="13" t="s">
        <v>29</v>
      </c>
      <c r="H888" s="13" t="s">
        <v>1411</v>
      </c>
      <c r="I888" s="36" t="s">
        <v>1416</v>
      </c>
      <c r="J888" s="13">
        <v>776</v>
      </c>
      <c r="K8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BOŚ.6743.776.2017.KŻ</v>
      </c>
      <c r="L888" s="12">
        <v>42983</v>
      </c>
      <c r="M888" s="13" t="s">
        <v>22</v>
      </c>
      <c r="N888" s="11">
        <f ca="1">IF(zgłoszenia[[#This Row],[ID]]&gt;0,IF(zgłoszenia[[#This Row],[Data zakończenia sprawy]]=0,TODAY()-D888,zgłoszenia[[#This Row],[Data zakończenia sprawy]]-zgłoszenia[[#This Row],[Data wpływu wniosku]]),"")</f>
        <v>25</v>
      </c>
      <c r="O888" s="65">
        <f>IF($F888=dane!$B$8,6743+3,(IF($F888=dane!$B$9,6743+4,(IF($F888=dane!$B$10,6743+5,6743)))))</f>
        <v>6743</v>
      </c>
    </row>
    <row r="889" spans="1:17" ht="30" x14ac:dyDescent="0.25">
      <c r="A889" s="62">
        <f>IF(zgłoszenia[[#This Row],[ID]]&gt;0,A888+1,"--")</f>
        <v>886</v>
      </c>
      <c r="B889" s="14" t="s">
        <v>36</v>
      </c>
      <c r="C889" s="70">
        <v>17230</v>
      </c>
      <c r="D889" s="12">
        <v>42958</v>
      </c>
      <c r="E889" s="31" t="s">
        <v>139</v>
      </c>
      <c r="F889" s="13" t="s">
        <v>17</v>
      </c>
      <c r="G889" s="13" t="s">
        <v>29</v>
      </c>
      <c r="H889" s="13" t="s">
        <v>118</v>
      </c>
      <c r="I889" s="36" t="s">
        <v>784</v>
      </c>
      <c r="J889" s="13">
        <v>775</v>
      </c>
      <c r="K8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BOŚ.6743.775.2017.KŻ</v>
      </c>
      <c r="L889" s="12">
        <v>42983</v>
      </c>
      <c r="M889" s="13" t="s">
        <v>22</v>
      </c>
      <c r="N889" s="11">
        <f ca="1">IF(zgłoszenia[[#This Row],[ID]]&gt;0,IF(zgłoszenia[[#This Row],[Data zakończenia sprawy]]=0,TODAY()-D889,zgłoszenia[[#This Row],[Data zakończenia sprawy]]-zgłoszenia[[#This Row],[Data wpływu wniosku]]),"")</f>
        <v>25</v>
      </c>
      <c r="O889" s="65">
        <f>IF($F889=dane!$B$8,6743+3,(IF($F889=dane!$B$9,6743+4,(IF($F889=dane!$B$10,6743+5,6743)))))</f>
        <v>6743</v>
      </c>
    </row>
    <row r="890" spans="1:17" ht="45" x14ac:dyDescent="0.25">
      <c r="A890" s="62">
        <f>IF(zgłoszenia[[#This Row],[ID]]&gt;0,A889+1,"--")</f>
        <v>887</v>
      </c>
      <c r="B890" s="14" t="s">
        <v>59</v>
      </c>
      <c r="C890" s="70">
        <v>17176</v>
      </c>
      <c r="D890" s="12">
        <v>42958</v>
      </c>
      <c r="E890" s="31" t="s">
        <v>1006</v>
      </c>
      <c r="F890" s="13" t="s">
        <v>57</v>
      </c>
      <c r="G890" s="13" t="s">
        <v>29</v>
      </c>
      <c r="H890" s="13" t="s">
        <v>29</v>
      </c>
      <c r="I890" s="36" t="s">
        <v>1417</v>
      </c>
      <c r="J890" s="13">
        <v>44</v>
      </c>
      <c r="K8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BOŚ.6748.44.2017.SR</v>
      </c>
      <c r="L890" s="12">
        <v>42968</v>
      </c>
      <c r="M890" s="13" t="s">
        <v>19</v>
      </c>
      <c r="N890" s="11">
        <f ca="1">IF(zgłoszenia[[#This Row],[ID]]&gt;0,IF(zgłoszenia[[#This Row],[Data zakończenia sprawy]]=0,TODAY()-D890,zgłoszenia[[#This Row],[Data zakończenia sprawy]]-zgłoszenia[[#This Row],[Data wpływu wniosku]]),"")</f>
        <v>10</v>
      </c>
      <c r="O890" s="65">
        <f>IF($F890=dane!$B$8,6743+3,(IF($F890=dane!$B$9,6743+4,(IF($F890=dane!$B$10,6743+5,6743)))))</f>
        <v>6748</v>
      </c>
    </row>
    <row r="891" spans="1:17" ht="45" x14ac:dyDescent="0.25">
      <c r="A891" s="62">
        <f>IF(zgłoszenia[[#This Row],[ID]]&gt;0,A890+1,"--")</f>
        <v>888</v>
      </c>
      <c r="B891" s="14" t="s">
        <v>59</v>
      </c>
      <c r="C891" s="70">
        <v>17233</v>
      </c>
      <c r="D891" s="12">
        <v>42958</v>
      </c>
      <c r="E891" s="31" t="s">
        <v>1418</v>
      </c>
      <c r="F891" s="13" t="s">
        <v>58</v>
      </c>
      <c r="G891" s="13" t="s">
        <v>29</v>
      </c>
      <c r="H891" s="13" t="s">
        <v>1411</v>
      </c>
      <c r="I891" s="36" t="s">
        <v>1412</v>
      </c>
      <c r="J891" s="13">
        <v>80</v>
      </c>
      <c r="K8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BOŚ.6746.80.2017.SR</v>
      </c>
      <c r="L891" s="12">
        <v>42968</v>
      </c>
      <c r="M891" s="13" t="s">
        <v>31</v>
      </c>
      <c r="N891" s="11">
        <f ca="1">IF(zgłoszenia[[#This Row],[ID]]&gt;0,IF(zgłoszenia[[#This Row],[Data zakończenia sprawy]]=0,TODAY()-D891,zgłoszenia[[#This Row],[Data zakończenia sprawy]]-zgłoszenia[[#This Row],[Data wpływu wniosku]]),"")</f>
        <v>10</v>
      </c>
      <c r="O891" s="65">
        <f>IF($F891=dane!$B$8,6743+3,(IF($F891=dane!$B$9,6743+4,(IF($F891=dane!$B$10,6743+5,6743)))))</f>
        <v>6746</v>
      </c>
    </row>
    <row r="892" spans="1:17" ht="45" x14ac:dyDescent="0.25">
      <c r="A892" s="62">
        <f>IF(zgłoszenia[[#This Row],[ID]]&gt;0,A891+1,"--")</f>
        <v>889</v>
      </c>
      <c r="B892" s="14" t="s">
        <v>60</v>
      </c>
      <c r="C892" s="70">
        <v>17431</v>
      </c>
      <c r="D892" s="12">
        <v>42963</v>
      </c>
      <c r="E892" s="31" t="s">
        <v>384</v>
      </c>
      <c r="F892" s="13" t="s">
        <v>58</v>
      </c>
      <c r="G892" s="13" t="s">
        <v>33</v>
      </c>
      <c r="H892" s="13" t="s">
        <v>147</v>
      </c>
      <c r="I892" s="36" t="s">
        <v>1419</v>
      </c>
      <c r="J892" s="13">
        <v>81</v>
      </c>
      <c r="K892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BOŚ.6746.81.2017.EJ</v>
      </c>
      <c r="L892" s="93">
        <v>42982</v>
      </c>
      <c r="M892" s="77" t="s">
        <v>19</v>
      </c>
      <c r="N892" s="88">
        <f ca="1">IF(zgłoszenia[[#This Row],[ID]]&gt;0,IF(zgłoszenia[[#This Row],[Data zakończenia sprawy]]=0,TODAY()-D892,zgłoszenia[[#This Row],[Data zakończenia sprawy]]-zgłoszenia[[#This Row],[Data wpływu wniosku]]),"")</f>
        <v>19</v>
      </c>
      <c r="O892" s="69">
        <f>IF($F892=dane!$B$8,6743+3,(IF($F892=dane!$B$9,6743+4,(IF($F892=dane!$B$10,6743+5,6743)))))</f>
        <v>6746</v>
      </c>
      <c r="P892" s="74"/>
      <c r="Q892" s="74"/>
    </row>
    <row r="893" spans="1:17" ht="45" x14ac:dyDescent="0.25">
      <c r="A893" s="62">
        <f>IF(zgłoszenia[[#This Row],[ID]]&gt;0,A892+1,"--")</f>
        <v>890</v>
      </c>
      <c r="B893" s="14" t="s">
        <v>60</v>
      </c>
      <c r="C893" s="70">
        <v>17417</v>
      </c>
      <c r="D893" s="12">
        <v>42963</v>
      </c>
      <c r="E893" s="31" t="s">
        <v>1420</v>
      </c>
      <c r="F893" s="13" t="s">
        <v>23</v>
      </c>
      <c r="G893" s="13" t="s">
        <v>33</v>
      </c>
      <c r="H893" s="13" t="s">
        <v>155</v>
      </c>
      <c r="I893" s="36" t="s">
        <v>1421</v>
      </c>
      <c r="J893" s="13">
        <v>779</v>
      </c>
      <c r="K8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BOŚ..779.2017.EJ</v>
      </c>
      <c r="L893" s="12">
        <v>42985</v>
      </c>
      <c r="M893" s="13" t="s">
        <v>19</v>
      </c>
      <c r="N893" s="11">
        <f ca="1">IF(zgłoszenia[[#This Row],[ID]]&gt;0,IF(zgłoszenia[[#This Row],[Data zakończenia sprawy]]=0,TODAY()-D893,zgłoszenia[[#This Row],[Data zakończenia sprawy]]-zgłoszenia[[#This Row],[Data wpływu wniosku]]),"")</f>
        <v>22</v>
      </c>
      <c r="O893" s="68"/>
    </row>
    <row r="894" spans="1:17" ht="45" x14ac:dyDescent="0.25">
      <c r="A894" s="62">
        <f>IF(zgłoszenia[[#This Row],[ID]]&gt;0,A893+1,"--")</f>
        <v>891</v>
      </c>
      <c r="B894" s="14" t="s">
        <v>59</v>
      </c>
      <c r="C894" s="70">
        <v>17231</v>
      </c>
      <c r="D894" s="12">
        <v>42958</v>
      </c>
      <c r="E894" s="31" t="s">
        <v>1422</v>
      </c>
      <c r="F894" s="13" t="s">
        <v>17</v>
      </c>
      <c r="G894" s="13" t="s">
        <v>29</v>
      </c>
      <c r="H894" s="13" t="s">
        <v>118</v>
      </c>
      <c r="I894" s="36" t="s">
        <v>1423</v>
      </c>
      <c r="J894" s="13">
        <v>774</v>
      </c>
      <c r="K8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BOŚ.6743.774.2017.SR</v>
      </c>
      <c r="L894" s="12">
        <v>42970</v>
      </c>
      <c r="M894" s="13" t="s">
        <v>19</v>
      </c>
      <c r="N894" s="11">
        <f ca="1">IF(zgłoszenia[[#This Row],[ID]]&gt;0,IF(zgłoszenia[[#This Row],[Data zakończenia sprawy]]=0,TODAY()-D894,zgłoszenia[[#This Row],[Data zakończenia sprawy]]-zgłoszenia[[#This Row],[Data wpływu wniosku]]),"")</f>
        <v>12</v>
      </c>
      <c r="O894" s="65">
        <f>IF($F894=dane!$B$8,6743+3,(IF($F894=dane!$B$9,6743+4,(IF($F894=dane!$B$10,6743+5,6743)))))</f>
        <v>6743</v>
      </c>
    </row>
    <row r="895" spans="1:17" ht="45" x14ac:dyDescent="0.25">
      <c r="A895" s="62">
        <f>IF(zgłoszenia[[#This Row],[ID]]&gt;0,A894+1,"--")</f>
        <v>892</v>
      </c>
      <c r="B895" s="14" t="s">
        <v>59</v>
      </c>
      <c r="C895" s="70">
        <v>17426</v>
      </c>
      <c r="D895" s="12">
        <v>42963</v>
      </c>
      <c r="E895" s="31" t="s">
        <v>823</v>
      </c>
      <c r="F895" s="13" t="s">
        <v>17</v>
      </c>
      <c r="G895" s="13" t="s">
        <v>29</v>
      </c>
      <c r="H895" s="13" t="s">
        <v>118</v>
      </c>
      <c r="I895" s="36" t="s">
        <v>1424</v>
      </c>
      <c r="J895" s="13">
        <v>769</v>
      </c>
      <c r="K8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BOŚ.6743.769.2017.SR</v>
      </c>
      <c r="L895" s="12">
        <v>42968</v>
      </c>
      <c r="M895" s="13" t="s">
        <v>19</v>
      </c>
      <c r="N895" s="11">
        <f ca="1">IF(zgłoszenia[[#This Row],[ID]]&gt;0,IF(zgłoszenia[[#This Row],[Data zakończenia sprawy]]=0,TODAY()-D895,zgłoszenia[[#This Row],[Data zakończenia sprawy]]-zgłoszenia[[#This Row],[Data wpływu wniosku]]),"")</f>
        <v>5</v>
      </c>
      <c r="O895" s="65">
        <f>IF($F895=dane!$B$8,6743+3,(IF($F895=dane!$B$9,6743+4,(IF($F895=dane!$B$10,6743+5,6743)))))</f>
        <v>6743</v>
      </c>
    </row>
    <row r="896" spans="1:17" ht="45" x14ac:dyDescent="0.25">
      <c r="A896" s="62">
        <f>IF(zgłoszenia[[#This Row],[ID]]&gt;0,A895+1,"--")</f>
        <v>893</v>
      </c>
      <c r="B896" s="14" t="s">
        <v>59</v>
      </c>
      <c r="C896" s="70">
        <v>17424</v>
      </c>
      <c r="D896" s="12">
        <v>42963</v>
      </c>
      <c r="E896" s="31" t="s">
        <v>823</v>
      </c>
      <c r="F896" s="13" t="s">
        <v>17</v>
      </c>
      <c r="G896" s="13" t="s">
        <v>29</v>
      </c>
      <c r="H896" s="13" t="s">
        <v>1411</v>
      </c>
      <c r="I896" s="36" t="s">
        <v>1425</v>
      </c>
      <c r="J896" s="13">
        <v>793</v>
      </c>
      <c r="K8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BOŚ.6743.793.2017.SR</v>
      </c>
      <c r="L896" s="12">
        <v>42968</v>
      </c>
      <c r="M896" s="13" t="s">
        <v>19</v>
      </c>
      <c r="N896" s="11">
        <f ca="1">IF(zgłoszenia[[#This Row],[ID]]&gt;0,IF(zgłoszenia[[#This Row],[Data zakończenia sprawy]]=0,TODAY()-D896,zgłoszenia[[#This Row],[Data zakończenia sprawy]]-zgłoszenia[[#This Row],[Data wpływu wniosku]]),"")</f>
        <v>5</v>
      </c>
      <c r="O896" s="65">
        <f>IF($F896=dane!$B$8,6743+3,(IF($F896=dane!$B$9,6743+4,(IF($F896=dane!$B$10,6743+5,6743)))))</f>
        <v>6743</v>
      </c>
    </row>
    <row r="897" spans="1:15" ht="30" x14ac:dyDescent="0.25">
      <c r="A897" s="62">
        <v>894</v>
      </c>
      <c r="B897" s="14" t="s">
        <v>60</v>
      </c>
      <c r="C897" s="70">
        <v>17374</v>
      </c>
      <c r="D897" s="12">
        <v>42963</v>
      </c>
      <c r="E897" s="31" t="s">
        <v>1331</v>
      </c>
      <c r="F897" s="13" t="s">
        <v>17</v>
      </c>
      <c r="G897" s="13" t="s">
        <v>33</v>
      </c>
      <c r="H897" s="13" t="s">
        <v>155</v>
      </c>
      <c r="I897" s="36" t="s">
        <v>1426</v>
      </c>
      <c r="J897" s="13">
        <v>777</v>
      </c>
      <c r="K8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BOŚ.6743.777.2017.EJ</v>
      </c>
      <c r="L897" s="12">
        <v>42975</v>
      </c>
      <c r="M897" s="13" t="s">
        <v>62</v>
      </c>
      <c r="N897" s="11">
        <f ca="1">IF(zgłoszenia[[#This Row],[ID]]&gt;0,IF(zgłoszenia[[#This Row],[Data zakończenia sprawy]]=0,TODAY()-D897,zgłoszenia[[#This Row],[Data zakończenia sprawy]]-zgłoszenia[[#This Row],[Data wpływu wniosku]]),"")</f>
        <v>12</v>
      </c>
      <c r="O897" s="65">
        <f>IF($F897=dane!$B$8,6743+3,(IF($F897=dane!$B$9,6743+4,(IF($F897=dane!$B$10,6743+5,6743)))))</f>
        <v>6743</v>
      </c>
    </row>
    <row r="898" spans="1:15" ht="30" x14ac:dyDescent="0.25">
      <c r="A898" s="62">
        <v>895</v>
      </c>
      <c r="B898" s="14" t="s">
        <v>60</v>
      </c>
      <c r="C898" s="70">
        <v>17393</v>
      </c>
      <c r="D898" s="12">
        <v>42963</v>
      </c>
      <c r="E898" s="31" t="s">
        <v>180</v>
      </c>
      <c r="F898" s="13" t="s">
        <v>17</v>
      </c>
      <c r="G898" s="13" t="s">
        <v>33</v>
      </c>
      <c r="H898" s="13" t="s">
        <v>155</v>
      </c>
      <c r="I898" s="36" t="s">
        <v>1427</v>
      </c>
      <c r="J898" s="13">
        <v>778</v>
      </c>
      <c r="K89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BOŚ.6743.778.2017.EJ</v>
      </c>
      <c r="L898" s="12">
        <v>42975</v>
      </c>
      <c r="M898" s="13" t="s">
        <v>31</v>
      </c>
      <c r="N898" s="11">
        <f ca="1">IF(zgłoszenia[[#This Row],[ID]]&gt;0,IF(zgłoszenia[[#This Row],[Data zakończenia sprawy]]=0,TODAY()-D898,zgłoszenia[[#This Row],[Data zakończenia sprawy]]-zgłoszenia[[#This Row],[Data wpływu wniosku]]),"")</f>
        <v>12</v>
      </c>
      <c r="O898" s="65">
        <f>IF($F898=dane!$B$8,6743+3,(IF($F898=dane!$B$9,6743+4,(IF($F898=dane!$B$10,6743+5,6743)))))</f>
        <v>6743</v>
      </c>
    </row>
    <row r="899" spans="1:15" ht="30" x14ac:dyDescent="0.25">
      <c r="A899" s="62">
        <f>IF(zgłoszenia[[#This Row],[ID]]&gt;0,A898+1,"--")</f>
        <v>896</v>
      </c>
      <c r="B899" s="14" t="s">
        <v>61</v>
      </c>
      <c r="C899" s="70">
        <v>17390</v>
      </c>
      <c r="D899" s="12">
        <v>42964</v>
      </c>
      <c r="E899" s="71" t="s">
        <v>1346</v>
      </c>
      <c r="F899" s="13" t="s">
        <v>17</v>
      </c>
      <c r="G899" s="13" t="s">
        <v>32</v>
      </c>
      <c r="H899" s="78" t="s">
        <v>419</v>
      </c>
      <c r="I899" s="79" t="s">
        <v>1428</v>
      </c>
      <c r="J899" s="13">
        <v>756</v>
      </c>
      <c r="K8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BOŚ.6743.756.2017.WK</v>
      </c>
      <c r="L899" s="12">
        <v>42979</v>
      </c>
      <c r="M899" s="13" t="s">
        <v>62</v>
      </c>
      <c r="N899" s="11">
        <f ca="1">IF(zgłoszenia[[#This Row],[ID]]&gt;0,IF(zgłoszenia[[#This Row],[Data zakończenia sprawy]]=0,TODAY()-D899,zgłoszenia[[#This Row],[Data zakończenia sprawy]]-zgłoszenia[[#This Row],[Data wpływu wniosku]]),"")</f>
        <v>15</v>
      </c>
      <c r="O899" s="65">
        <f>IF($F899=dane!$B$8,6743+3,(IF($F899=dane!$B$9,6743+4,(IF($F899=dane!$B$10,6743+5,6743)))))</f>
        <v>6743</v>
      </c>
    </row>
    <row r="900" spans="1:15" ht="30" x14ac:dyDescent="0.25">
      <c r="A900" s="62">
        <f>IF(zgłoszenia[[#This Row],[ID]]&gt;0,A899+1,"--")</f>
        <v>897</v>
      </c>
      <c r="B900" s="14" t="s">
        <v>59</v>
      </c>
      <c r="C900" s="70">
        <v>17580</v>
      </c>
      <c r="D900" s="12">
        <v>42964</v>
      </c>
      <c r="E900" s="31" t="s">
        <v>639</v>
      </c>
      <c r="F900" s="13" t="s">
        <v>17</v>
      </c>
      <c r="G900" s="13" t="s">
        <v>29</v>
      </c>
      <c r="H900" s="13" t="s">
        <v>1411</v>
      </c>
      <c r="I900" s="36" t="s">
        <v>1429</v>
      </c>
      <c r="J900" s="13">
        <v>783</v>
      </c>
      <c r="K9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BOŚ.6743.783.2017.SR</v>
      </c>
      <c r="L900" s="12">
        <v>42985</v>
      </c>
      <c r="M900" s="13" t="s">
        <v>22</v>
      </c>
      <c r="N900" s="11">
        <f ca="1">IF(zgłoszenia[[#This Row],[ID]]&gt;0,IF(zgłoszenia[[#This Row],[Data zakończenia sprawy]]=0,TODAY()-D900,zgłoszenia[[#This Row],[Data zakończenia sprawy]]-zgłoszenia[[#This Row],[Data wpływu wniosku]]),"")</f>
        <v>21</v>
      </c>
      <c r="O900" s="65">
        <f>IF($F900=dane!$B$8,6743+3,(IF($F900=dane!$B$9,6743+4,(IF($F900=dane!$B$10,6743+5,6743)))))</f>
        <v>6743</v>
      </c>
    </row>
    <row r="901" spans="1:15" ht="45" x14ac:dyDescent="0.25">
      <c r="A901" s="62">
        <f>IF(zgłoszenia[[#This Row],[ID]]&gt;0,A900+1,"--")</f>
        <v>898</v>
      </c>
      <c r="B901" s="14" t="s">
        <v>40</v>
      </c>
      <c r="C901" s="70">
        <v>17575</v>
      </c>
      <c r="D901" s="12">
        <v>42964</v>
      </c>
      <c r="E901" s="31" t="s">
        <v>139</v>
      </c>
      <c r="F901" s="13" t="s">
        <v>17</v>
      </c>
      <c r="G901" s="13" t="s">
        <v>21</v>
      </c>
      <c r="H901" s="13" t="s">
        <v>1430</v>
      </c>
      <c r="I901" s="36" t="s">
        <v>1110</v>
      </c>
      <c r="J901" s="13">
        <v>920</v>
      </c>
      <c r="K9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BOŚ.6743.920.2017.ŁD</v>
      </c>
      <c r="L901" s="12">
        <v>42972</v>
      </c>
      <c r="M901" s="13" t="s">
        <v>19</v>
      </c>
      <c r="N901" s="11">
        <f ca="1">IF(zgłoszenia[[#This Row],[ID]]&gt;0,IF(zgłoszenia[[#This Row],[Data zakończenia sprawy]]=0,TODAY()-D901,zgłoszenia[[#This Row],[Data zakończenia sprawy]]-zgłoszenia[[#This Row],[Data wpływu wniosku]]),"")</f>
        <v>8</v>
      </c>
      <c r="O901" s="65">
        <f>IF($F901=dane!$B$8,6743+3,(IF($F901=dane!$B$9,6743+4,(IF($F901=dane!$B$10,6743+5,6743)))))</f>
        <v>6743</v>
      </c>
    </row>
    <row r="902" spans="1:15" ht="45" x14ac:dyDescent="0.25">
      <c r="A902" s="62">
        <f>IF(zgłoszenia[[#This Row],[ID]]&gt;0,A901+1,"--")</f>
        <v>899</v>
      </c>
      <c r="B902" s="14" t="s">
        <v>11</v>
      </c>
      <c r="C902" s="70">
        <v>17577</v>
      </c>
      <c r="D902" s="12">
        <v>42964</v>
      </c>
      <c r="E902" s="31" t="s">
        <v>604</v>
      </c>
      <c r="F902" s="13" t="s">
        <v>17</v>
      </c>
      <c r="G902" s="13" t="s">
        <v>24</v>
      </c>
      <c r="H902" s="13" t="s">
        <v>24</v>
      </c>
      <c r="I902" s="36" t="s">
        <v>1431</v>
      </c>
      <c r="J902" s="13">
        <v>782</v>
      </c>
      <c r="K9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BOŚ.6743.782.2017.AA</v>
      </c>
      <c r="L902" s="12">
        <v>42982</v>
      </c>
      <c r="M902" s="13" t="s">
        <v>19</v>
      </c>
      <c r="N902" s="11">
        <f ca="1">IF(zgłoszenia[[#This Row],[ID]]&gt;0,IF(zgłoszenia[[#This Row],[Data zakończenia sprawy]]=0,TODAY()-D902,zgłoszenia[[#This Row],[Data zakończenia sprawy]]-zgłoszenia[[#This Row],[Data wpływu wniosku]]),"")</f>
        <v>18</v>
      </c>
      <c r="O902" s="65">
        <f>IF($F902=dane!$B$8,6743+3,(IF($F902=dane!$B$9,6743+4,(IF($F902=dane!$B$10,6743+5,6743)))))</f>
        <v>6743</v>
      </c>
    </row>
    <row r="903" spans="1:15" s="3" customFormat="1" ht="45" x14ac:dyDescent="0.25">
      <c r="A903" s="62">
        <f>IF(zgłoszenia[[#This Row],[ID]]&gt;0,A902+1,"--")</f>
        <v>900</v>
      </c>
      <c r="B903" s="14" t="s">
        <v>61</v>
      </c>
      <c r="C903" s="70">
        <v>16949</v>
      </c>
      <c r="D903" s="12">
        <v>42956</v>
      </c>
      <c r="E903" s="71" t="s">
        <v>69</v>
      </c>
      <c r="F903" s="13" t="s">
        <v>17</v>
      </c>
      <c r="G903" s="13" t="s">
        <v>29</v>
      </c>
      <c r="H903" s="78" t="s">
        <v>99</v>
      </c>
      <c r="I903" s="79" t="s">
        <v>1432</v>
      </c>
      <c r="J903" s="13">
        <v>750</v>
      </c>
      <c r="K9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BOŚ.6743.750.2017.WK</v>
      </c>
      <c r="L903" s="12">
        <v>42991</v>
      </c>
      <c r="M903" s="13" t="s">
        <v>19</v>
      </c>
      <c r="N903" s="11">
        <f ca="1">IF(zgłoszenia[[#This Row],[ID]]&gt;0,IF(zgłoszenia[[#This Row],[Data zakończenia sprawy]]=0,TODAY()-D903,zgłoszenia[[#This Row],[Data zakończenia sprawy]]-zgłoszenia[[#This Row],[Data wpływu wniosku]]),"")</f>
        <v>35</v>
      </c>
      <c r="O903" s="65">
        <f>IF($F903=dane!$B$8,6743+3,(IF($F903=dane!$B$9,6743+4,(IF($F903=dane!$B$10,6743+5,6743)))))</f>
        <v>6743</v>
      </c>
    </row>
    <row r="904" spans="1:15" ht="45" x14ac:dyDescent="0.25">
      <c r="A904" s="62">
        <f>IF(zgłoszenia[[#This Row],[ID]]&gt;0,A903+1,"--")</f>
        <v>901</v>
      </c>
      <c r="B904" s="14" t="s">
        <v>61</v>
      </c>
      <c r="C904" s="70">
        <v>17447</v>
      </c>
      <c r="D904" s="12">
        <v>42963</v>
      </c>
      <c r="E904" s="71" t="s">
        <v>1433</v>
      </c>
      <c r="F904" s="13" t="s">
        <v>17</v>
      </c>
      <c r="G904" s="13" t="s">
        <v>29</v>
      </c>
      <c r="H904" s="78" t="s">
        <v>87</v>
      </c>
      <c r="I904" s="79" t="s">
        <v>1434</v>
      </c>
      <c r="J904" s="13">
        <v>796</v>
      </c>
      <c r="K9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BOŚ.6743.796.2017.WK</v>
      </c>
      <c r="L904" s="12">
        <v>42997</v>
      </c>
      <c r="M904" s="13" t="s">
        <v>22</v>
      </c>
      <c r="N904" s="11">
        <f ca="1">IF(zgłoszenia[[#This Row],[ID]]&gt;0,IF(zgłoszenia[[#This Row],[Data zakończenia sprawy]]=0,TODAY()-D904,zgłoszenia[[#This Row],[Data zakończenia sprawy]]-zgłoszenia[[#This Row],[Data wpływu wniosku]]),"")</f>
        <v>34</v>
      </c>
      <c r="O904" s="65">
        <f>IF($F904=dane!$B$8,6743+3,(IF($F904=dane!$B$9,6743+4,(IF($F904=dane!$B$10,6743+5,6743)))))</f>
        <v>6743</v>
      </c>
    </row>
    <row r="905" spans="1:15" ht="45" x14ac:dyDescent="0.25">
      <c r="A905" s="62">
        <f>IF(zgłoszenia[[#This Row],[ID]]&gt;0,A904+1,"--")</f>
        <v>902</v>
      </c>
      <c r="B905" s="14" t="s">
        <v>39</v>
      </c>
      <c r="C905" s="70">
        <v>17816</v>
      </c>
      <c r="D905" s="12">
        <v>42968</v>
      </c>
      <c r="E905" s="31" t="s">
        <v>384</v>
      </c>
      <c r="F905" s="13" t="s">
        <v>58</v>
      </c>
      <c r="G905" s="13" t="s">
        <v>32</v>
      </c>
      <c r="H905" s="13" t="s">
        <v>32</v>
      </c>
      <c r="I905" s="36" t="s">
        <v>1436</v>
      </c>
      <c r="J905" s="13">
        <v>85</v>
      </c>
      <c r="K9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BOŚ.6746.85.2017.MS</v>
      </c>
      <c r="L905" s="12">
        <v>42989</v>
      </c>
      <c r="M905" s="13" t="s">
        <v>19</v>
      </c>
      <c r="N905" s="11">
        <f ca="1">IF(zgłoszenia[[#This Row],[ID]]&gt;0,IF(zgłoszenia[[#This Row],[Data zakończenia sprawy]]=0,TODAY()-D905,zgłoszenia[[#This Row],[Data zakończenia sprawy]]-zgłoszenia[[#This Row],[Data wpływu wniosku]]),"")</f>
        <v>21</v>
      </c>
      <c r="O905" s="65">
        <f>IF($F905=dane!$B$8,6743+3,(IF($F905=dane!$B$9,6743+4,(IF($F905=dane!$B$10,6743+5,6743)))))</f>
        <v>6746</v>
      </c>
    </row>
    <row r="906" spans="1:15" ht="30" x14ac:dyDescent="0.25">
      <c r="A906" s="62">
        <f>IF(zgłoszenia[[#This Row],[ID]]&gt;0,A905+1,"--")</f>
        <v>903</v>
      </c>
      <c r="B906" s="14" t="s">
        <v>61</v>
      </c>
      <c r="C906" s="70">
        <v>17790</v>
      </c>
      <c r="D906" s="12">
        <v>42968</v>
      </c>
      <c r="E906" s="31" t="s">
        <v>1028</v>
      </c>
      <c r="F906" s="13" t="s">
        <v>23</v>
      </c>
      <c r="G906" s="13" t="s">
        <v>29</v>
      </c>
      <c r="H906" s="13" t="s">
        <v>99</v>
      </c>
      <c r="I906" s="36" t="s">
        <v>1437</v>
      </c>
      <c r="J906" s="13">
        <v>795</v>
      </c>
      <c r="K9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BOŚ.6743.795.2017.WK</v>
      </c>
      <c r="L906" s="12">
        <v>42983</v>
      </c>
      <c r="M906" s="13" t="s">
        <v>52</v>
      </c>
      <c r="N906" s="11">
        <f ca="1">IF(zgłoszenia[[#This Row],[ID]]&gt;0,IF(zgłoszenia[[#This Row],[Data zakończenia sprawy]]=0,TODAY()-D906,zgłoszenia[[#This Row],[Data zakończenia sprawy]]-zgłoszenia[[#This Row],[Data wpływu wniosku]]),"")</f>
        <v>15</v>
      </c>
      <c r="O906" s="65">
        <f>IF($F906=dane!$B$8,6743+3,(IF($F906=dane!$B$9,6743+4,(IF($F906=dane!$B$10,6743+5,6743)))))</f>
        <v>6743</v>
      </c>
    </row>
    <row r="907" spans="1:15" ht="45" x14ac:dyDescent="0.25">
      <c r="A907" s="62">
        <f>IF(zgłoszenia[[#This Row],[ID]]&gt;0,A906+1,"--")</f>
        <v>904</v>
      </c>
      <c r="B907" s="14" t="s">
        <v>60</v>
      </c>
      <c r="C907" s="70"/>
      <c r="D907" s="12">
        <v>42965</v>
      </c>
      <c r="E907" s="71" t="s">
        <v>1514</v>
      </c>
      <c r="F907" s="13" t="s">
        <v>57</v>
      </c>
      <c r="G907" s="13" t="s">
        <v>33</v>
      </c>
      <c r="H907" s="13" t="s">
        <v>1439</v>
      </c>
      <c r="I907" s="36" t="s">
        <v>1440</v>
      </c>
      <c r="J907" s="13">
        <v>47</v>
      </c>
      <c r="K9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BOŚ.6748.47.2017.EJ</v>
      </c>
      <c r="L907" s="12">
        <v>42989</v>
      </c>
      <c r="M907" s="13" t="s">
        <v>19</v>
      </c>
      <c r="N907" s="11">
        <f ca="1">IF(zgłoszenia[[#This Row],[ID]]&gt;0,IF(zgłoszenia[[#This Row],[Data zakończenia sprawy]]=0,TODAY()-D907,zgłoszenia[[#This Row],[Data zakończenia sprawy]]-zgłoszenia[[#This Row],[Data wpływu wniosku]]),"")</f>
        <v>24</v>
      </c>
      <c r="O907" s="65">
        <f>IF($F907=dane!$B$8,6743+3,(IF($F907=dane!$B$9,6743+4,(IF($F907=dane!$B$10,6743+5,6743)))))</f>
        <v>6748</v>
      </c>
    </row>
    <row r="908" spans="1:15" ht="45" x14ac:dyDescent="0.25">
      <c r="A908" s="62">
        <f>IF(zgłoszenia[[#This Row],[ID]]&gt;0,A907+1,"--")</f>
        <v>905</v>
      </c>
      <c r="B908" s="14" t="s">
        <v>60</v>
      </c>
      <c r="C908" s="70">
        <v>17689</v>
      </c>
      <c r="D908" s="12">
        <v>42965</v>
      </c>
      <c r="E908" s="71" t="s">
        <v>1513</v>
      </c>
      <c r="F908" s="13" t="s">
        <v>57</v>
      </c>
      <c r="G908" s="13" t="s">
        <v>33</v>
      </c>
      <c r="H908" s="13" t="s">
        <v>1439</v>
      </c>
      <c r="I908" s="36" t="s">
        <v>1441</v>
      </c>
      <c r="J908" s="13">
        <v>48</v>
      </c>
      <c r="K9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BOŚ.6748.48.2017.EJ</v>
      </c>
      <c r="L908" s="12">
        <v>42989</v>
      </c>
      <c r="M908" s="13" t="s">
        <v>19</v>
      </c>
      <c r="N908" s="11">
        <f ca="1">IF(zgłoszenia[[#This Row],[ID]]&gt;0,IF(zgłoszenia[[#This Row],[Data zakończenia sprawy]]=0,TODAY()-D908,zgłoszenia[[#This Row],[Data zakończenia sprawy]]-zgłoszenia[[#This Row],[Data wpływu wniosku]]),"")</f>
        <v>24</v>
      </c>
      <c r="O908" s="65">
        <f>IF($F908=dane!$B$8,6743+3,(IF($F908=dane!$B$9,6743+4,(IF($F908=dane!$B$10,6743+5,6743)))))</f>
        <v>6748</v>
      </c>
    </row>
    <row r="909" spans="1:15" ht="45" x14ac:dyDescent="0.25">
      <c r="A909" s="62">
        <f>IF(zgłoszenia[[#This Row],[ID]]&gt;0,A908+1,"--")</f>
        <v>906</v>
      </c>
      <c r="B909" s="14" t="s">
        <v>60</v>
      </c>
      <c r="C909" s="70">
        <v>17700</v>
      </c>
      <c r="D909" s="12">
        <v>42965</v>
      </c>
      <c r="E909" s="31" t="s">
        <v>1438</v>
      </c>
      <c r="F909" s="13" t="s">
        <v>23</v>
      </c>
      <c r="G909" s="13" t="s">
        <v>33</v>
      </c>
      <c r="H909" s="13" t="s">
        <v>1439</v>
      </c>
      <c r="I909" s="36" t="s">
        <v>1442</v>
      </c>
      <c r="J909" s="13">
        <v>789</v>
      </c>
      <c r="K9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BOŚ.6743.789.2017.EJ</v>
      </c>
      <c r="L909" s="12">
        <v>42989</v>
      </c>
      <c r="M909" s="13" t="s">
        <v>19</v>
      </c>
      <c r="N909" s="11">
        <f ca="1">IF(zgłoszenia[[#This Row],[ID]]&gt;0,IF(zgłoszenia[[#This Row],[Data zakończenia sprawy]]=0,TODAY()-D909,zgłoszenia[[#This Row],[Data zakończenia sprawy]]-zgłoszenia[[#This Row],[Data wpływu wniosku]]),"")</f>
        <v>24</v>
      </c>
      <c r="O909" s="65">
        <f>IF($F909=dane!$B$8,6743+3,(IF($F909=dane!$B$9,6743+4,(IF($F909=dane!$B$10,6743+5,6743)))))</f>
        <v>6743</v>
      </c>
    </row>
    <row r="910" spans="1:15" ht="45" x14ac:dyDescent="0.25">
      <c r="A910" s="62">
        <f>IF(zgłoszenia[[#This Row],[ID]]&gt;0,A909+1,"--")</f>
        <v>907</v>
      </c>
      <c r="B910" s="14" t="s">
        <v>60</v>
      </c>
      <c r="C910" s="70">
        <v>17699</v>
      </c>
      <c r="D910" s="12">
        <v>42965</v>
      </c>
      <c r="E910" s="31" t="s">
        <v>1438</v>
      </c>
      <c r="F910" s="13" t="s">
        <v>23</v>
      </c>
      <c r="G910" s="13" t="s">
        <v>33</v>
      </c>
      <c r="H910" s="13" t="s">
        <v>1439</v>
      </c>
      <c r="I910" s="36" t="s">
        <v>1443</v>
      </c>
      <c r="J910" s="13">
        <v>788</v>
      </c>
      <c r="K9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BOŚ.6743.788.2017.EJ</v>
      </c>
      <c r="L910" s="12">
        <v>42989</v>
      </c>
      <c r="M910" s="13" t="s">
        <v>19</v>
      </c>
      <c r="N910" s="11">
        <f ca="1">IF(zgłoszenia[[#This Row],[ID]]&gt;0,IF(zgłoszenia[[#This Row],[Data zakończenia sprawy]]=0,TODAY()-D910,zgłoszenia[[#This Row],[Data zakończenia sprawy]]-zgłoszenia[[#This Row],[Data wpływu wniosku]]),"")</f>
        <v>24</v>
      </c>
      <c r="O910" s="65">
        <f>IF($F910=dane!$B$8,6743+3,(IF($F910=dane!$B$9,6743+4,(IF($F910=dane!$B$10,6743+5,6743)))))</f>
        <v>6743</v>
      </c>
    </row>
    <row r="911" spans="1:15" ht="45" x14ac:dyDescent="0.25">
      <c r="A911" s="62">
        <f>IF(zgłoszenia[[#This Row],[ID]]&gt;0,A910+1,"--")</f>
        <v>908</v>
      </c>
      <c r="B911" s="14" t="s">
        <v>11</v>
      </c>
      <c r="C911" s="70">
        <v>17698</v>
      </c>
      <c r="D911" s="12">
        <v>42965</v>
      </c>
      <c r="E911" s="31" t="s">
        <v>139</v>
      </c>
      <c r="F911" s="13" t="s">
        <v>17</v>
      </c>
      <c r="G911" s="13" t="s">
        <v>30</v>
      </c>
      <c r="H911" s="13" t="s">
        <v>922</v>
      </c>
      <c r="I911" s="36" t="s">
        <v>1444</v>
      </c>
      <c r="J911" s="13">
        <v>784</v>
      </c>
      <c r="K9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BOŚ.6743.784.2017.AA</v>
      </c>
      <c r="L911" s="12">
        <v>42985</v>
      </c>
      <c r="M911" s="13" t="s">
        <v>19</v>
      </c>
      <c r="N911" s="11">
        <f ca="1">IF(zgłoszenia[[#This Row],[ID]]&gt;0,IF(zgłoszenia[[#This Row],[Data zakończenia sprawy]]=0,TODAY()-D911,zgłoszenia[[#This Row],[Data zakończenia sprawy]]-zgłoszenia[[#This Row],[Data wpływu wniosku]]),"")</f>
        <v>20</v>
      </c>
      <c r="O911" s="65">
        <f>IF($F911=dane!$B$8,6743+3,(IF($F911=dane!$B$9,6743+4,(IF($F911=dane!$B$10,6743+5,6743)))))</f>
        <v>6743</v>
      </c>
    </row>
    <row r="912" spans="1:15" ht="45" x14ac:dyDescent="0.25">
      <c r="A912" s="62">
        <f>IF(zgłoszenia[[#This Row],[ID]]&gt;0,A911+1,"--")</f>
        <v>909</v>
      </c>
      <c r="B912" s="14" t="s">
        <v>61</v>
      </c>
      <c r="C912" s="70">
        <v>17792</v>
      </c>
      <c r="D912" s="12">
        <v>42968</v>
      </c>
      <c r="E912" s="31" t="s">
        <v>1445</v>
      </c>
      <c r="F912" s="13" t="s">
        <v>23</v>
      </c>
      <c r="G912" s="13" t="s">
        <v>32</v>
      </c>
      <c r="H912" s="13" t="s">
        <v>205</v>
      </c>
      <c r="I912" s="36" t="s">
        <v>1446</v>
      </c>
      <c r="J912" s="13">
        <v>794</v>
      </c>
      <c r="K9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BOŚ.6743.794.2017.WK</v>
      </c>
      <c r="L912" s="12">
        <v>43014</v>
      </c>
      <c r="M912" s="13" t="s">
        <v>19</v>
      </c>
      <c r="N912" s="11">
        <f ca="1">IF(zgłoszenia[[#This Row],[ID]]&gt;0,IF(zgłoszenia[[#This Row],[Data zakończenia sprawy]]=0,TODAY()-D912,zgłoszenia[[#This Row],[Data zakończenia sprawy]]-zgłoszenia[[#This Row],[Data wpływu wniosku]]),"")</f>
        <v>46</v>
      </c>
      <c r="O912" s="65">
        <f>IF($F912=dane!$B$8,6743+3,(IF($F912=dane!$B$9,6743+4,(IF($F912=dane!$B$10,6743+5,6743)))))</f>
        <v>6743</v>
      </c>
    </row>
    <row r="913" spans="1:22" ht="30" x14ac:dyDescent="0.25">
      <c r="A913" s="62">
        <f>IF(zgłoszenia[[#This Row],[ID]]&gt;0,A912+1,"--")</f>
        <v>910</v>
      </c>
      <c r="B913" s="14" t="s">
        <v>61</v>
      </c>
      <c r="C913" s="70">
        <v>17785</v>
      </c>
      <c r="D913" s="12">
        <v>42968</v>
      </c>
      <c r="E913" s="31" t="s">
        <v>139</v>
      </c>
      <c r="F913" s="13" t="s">
        <v>17</v>
      </c>
      <c r="G913" s="13" t="s">
        <v>29</v>
      </c>
      <c r="H913" s="13" t="s">
        <v>309</v>
      </c>
      <c r="I913" s="36" t="s">
        <v>1205</v>
      </c>
      <c r="J913" s="13">
        <v>793</v>
      </c>
      <c r="K9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BOŚ.6743.793.2017.WK</v>
      </c>
      <c r="L913" s="12">
        <v>42991</v>
      </c>
      <c r="M913" s="13" t="s">
        <v>22</v>
      </c>
      <c r="N913" s="11">
        <f ca="1">IF(zgłoszenia[[#This Row],[ID]]&gt;0,IF(zgłoszenia[[#This Row],[Data zakończenia sprawy]]=0,TODAY()-D913,zgłoszenia[[#This Row],[Data zakończenia sprawy]]-zgłoszenia[[#This Row],[Data wpływu wniosku]]),"")</f>
        <v>23</v>
      </c>
      <c r="O913" s="65">
        <f>IF($F913=dane!$B$8,6743+3,(IF($F913=dane!$B$9,6743+4,(IF($F913=dane!$B$10,6743+5,6743)))))</f>
        <v>6743</v>
      </c>
    </row>
    <row r="914" spans="1:22" ht="30" x14ac:dyDescent="0.25">
      <c r="A914" s="62">
        <f>IF(zgłoszenia[[#This Row],[ID]]&gt;0,A913+1,"--")</f>
        <v>911</v>
      </c>
      <c r="B914" s="14" t="s">
        <v>39</v>
      </c>
      <c r="C914" s="70">
        <v>17860</v>
      </c>
      <c r="D914" s="12">
        <v>42969</v>
      </c>
      <c r="E914" s="31" t="s">
        <v>1379</v>
      </c>
      <c r="F914" s="13" t="s">
        <v>23</v>
      </c>
      <c r="G914" s="13" t="s">
        <v>32</v>
      </c>
      <c r="H914" s="13" t="s">
        <v>128</v>
      </c>
      <c r="I914" s="36" t="s">
        <v>1447</v>
      </c>
      <c r="J914" s="13">
        <v>786</v>
      </c>
      <c r="K9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BOŚ.6743.786.2017.MS</v>
      </c>
      <c r="L914" s="12">
        <v>42984</v>
      </c>
      <c r="M914" s="13" t="s">
        <v>62</v>
      </c>
      <c r="N914" s="11">
        <f ca="1">IF(zgłoszenia[[#This Row],[ID]]&gt;0,IF(zgłoszenia[[#This Row],[Data zakończenia sprawy]]=0,TODAY()-D914,zgłoszenia[[#This Row],[Data zakończenia sprawy]]-zgłoszenia[[#This Row],[Data wpływu wniosku]]),"")</f>
        <v>15</v>
      </c>
      <c r="O914" s="65">
        <f>IF($F914=dane!$B$8,6743+3,(IF($F914=dane!$B$9,6743+4,(IF($F914=dane!$B$10,6743+5,6743)))))</f>
        <v>6743</v>
      </c>
    </row>
    <row r="915" spans="1:22" ht="45" x14ac:dyDescent="0.25">
      <c r="A915" s="62">
        <f>IF(zgłoszenia[[#This Row],[ID]]&gt;0,A914+1,"--")</f>
        <v>912</v>
      </c>
      <c r="B915" s="14" t="s">
        <v>60</v>
      </c>
      <c r="C915" s="70">
        <v>17878</v>
      </c>
      <c r="D915" s="12">
        <v>42969</v>
      </c>
      <c r="E915" s="31" t="s">
        <v>787</v>
      </c>
      <c r="F915" s="13" t="s">
        <v>23</v>
      </c>
      <c r="G915" s="13" t="s">
        <v>33</v>
      </c>
      <c r="H915" s="13" t="s">
        <v>145</v>
      </c>
      <c r="I915" s="36" t="s">
        <v>1448</v>
      </c>
      <c r="J915" s="13">
        <v>791</v>
      </c>
      <c r="K9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BOŚ.6743.791.2017.EJ</v>
      </c>
      <c r="L915" s="12">
        <v>42989</v>
      </c>
      <c r="M915" s="13" t="s">
        <v>19</v>
      </c>
      <c r="N915" s="11">
        <f ca="1">IF(zgłoszenia[[#This Row],[ID]]&gt;0,IF(zgłoszenia[[#This Row],[Data zakończenia sprawy]]=0,TODAY()-D915,zgłoszenia[[#This Row],[Data zakończenia sprawy]]-zgłoszenia[[#This Row],[Data wpływu wniosku]]),"")</f>
        <v>20</v>
      </c>
      <c r="O915" s="65">
        <f>IF($F915=dane!$B$8,6743+3,(IF($F915=dane!$B$9,6743+4,(IF($F915=dane!$B$10,6743+5,6743)))))</f>
        <v>6743</v>
      </c>
    </row>
    <row r="916" spans="1:22" ht="30" x14ac:dyDescent="0.25">
      <c r="A916" s="62">
        <f>IF(zgłoszenia[[#This Row],[ID]]&gt;0,A915+1,"--")</f>
        <v>913</v>
      </c>
      <c r="B916" s="14" t="s">
        <v>61</v>
      </c>
      <c r="C916" s="70">
        <v>17942</v>
      </c>
      <c r="D916" s="12">
        <v>42969</v>
      </c>
      <c r="E916" s="31" t="s">
        <v>139</v>
      </c>
      <c r="F916" s="13" t="s">
        <v>17</v>
      </c>
      <c r="G916" s="13" t="s">
        <v>29</v>
      </c>
      <c r="H916" s="13" t="s">
        <v>118</v>
      </c>
      <c r="I916" s="36" t="s">
        <v>1449</v>
      </c>
      <c r="J916" s="13">
        <v>792</v>
      </c>
      <c r="K9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BOŚ.6743.792.2017.WK</v>
      </c>
      <c r="L916" s="12">
        <v>42992</v>
      </c>
      <c r="M916" s="13" t="s">
        <v>22</v>
      </c>
      <c r="N916" s="11">
        <f ca="1">IF(zgłoszenia[[#This Row],[ID]]&gt;0,IF(zgłoszenia[[#This Row],[Data zakończenia sprawy]]=0,TODAY()-D916,zgłoszenia[[#This Row],[Data zakończenia sprawy]]-zgłoszenia[[#This Row],[Data wpływu wniosku]]),"")</f>
        <v>23</v>
      </c>
      <c r="O916" s="65">
        <f>IF($F916=dane!$B$8,6743+3,(IF($F916=dane!$B$9,6743+4,(IF($F916=dane!$B$10,6743+5,6743)))))</f>
        <v>6743</v>
      </c>
    </row>
    <row r="917" spans="1:22" ht="30" x14ac:dyDescent="0.25">
      <c r="A917" s="62">
        <f>IF(zgłoszenia[[#This Row],[ID]]&gt;0,A916+1,"--")</f>
        <v>914</v>
      </c>
      <c r="B917" s="14" t="s">
        <v>59</v>
      </c>
      <c r="C917" s="70">
        <v>17955</v>
      </c>
      <c r="D917" s="12">
        <v>42969</v>
      </c>
      <c r="E917" s="31" t="s">
        <v>149</v>
      </c>
      <c r="F917" s="13" t="s">
        <v>58</v>
      </c>
      <c r="G917" s="13" t="s">
        <v>29</v>
      </c>
      <c r="H917" s="13" t="s">
        <v>29</v>
      </c>
      <c r="I917" s="36" t="s">
        <v>1450</v>
      </c>
      <c r="J917" s="100">
        <v>87</v>
      </c>
      <c r="K917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BOŚ.6746.87.2017.SR</v>
      </c>
      <c r="L917" s="93">
        <v>42985</v>
      </c>
      <c r="M917" s="77" t="s">
        <v>31</v>
      </c>
      <c r="N917" s="88">
        <f ca="1">IF(zgłoszenia[[#This Row],[ID]]&gt;0,IF(zgłoszenia[[#This Row],[Data zakończenia sprawy]]=0,TODAY()-D917,zgłoszenia[[#This Row],[Data zakończenia sprawy]]-zgłoszenia[[#This Row],[Data wpływu wniosku]]),"")</f>
        <v>16</v>
      </c>
      <c r="O917" s="69">
        <f>IF($F917=dane!$B$8,6743+3,(IF($F917=dane!$B$9,6743+4,(IF($F917=dane!$B$10,6743+5,6743)))))</f>
        <v>6746</v>
      </c>
      <c r="P917" s="74"/>
      <c r="Q917" s="74"/>
      <c r="R917" s="74"/>
      <c r="S917" s="74"/>
      <c r="T917" s="74"/>
      <c r="U917" s="74"/>
      <c r="V917" s="74"/>
    </row>
    <row r="918" spans="1:22" ht="45" x14ac:dyDescent="0.25">
      <c r="A918" s="62">
        <f>IF(zgłoszenia[[#This Row],[ID]]&gt;0,A917+1,"--")</f>
        <v>915</v>
      </c>
      <c r="B918" s="14" t="s">
        <v>11</v>
      </c>
      <c r="C918" s="70">
        <v>18045</v>
      </c>
      <c r="D918" s="12">
        <v>42970</v>
      </c>
      <c r="E918" s="31" t="s">
        <v>114</v>
      </c>
      <c r="F918" s="13" t="s">
        <v>23</v>
      </c>
      <c r="G918" s="13" t="s">
        <v>24</v>
      </c>
      <c r="H918" s="13" t="s">
        <v>1451</v>
      </c>
      <c r="I918" s="36" t="s">
        <v>1452</v>
      </c>
      <c r="J918" s="13">
        <v>798</v>
      </c>
      <c r="K9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BOŚ.6743.798.2017.AA</v>
      </c>
      <c r="L918" s="12">
        <v>42983</v>
      </c>
      <c r="M918" s="13" t="s">
        <v>19</v>
      </c>
      <c r="N918" s="11">
        <f ca="1">IF(zgłoszenia[[#This Row],[ID]]&gt;0,IF(zgłoszenia[[#This Row],[Data zakończenia sprawy]]=0,TODAY()-D918,zgłoszenia[[#This Row],[Data zakończenia sprawy]]-zgłoszenia[[#This Row],[Data wpływu wniosku]]),"")</f>
        <v>13</v>
      </c>
      <c r="O918" s="65">
        <f>IF($F918=dane!$B$8,6743+3,(IF($F918=dane!$B$9,6743+4,(IF($F918=dane!$B$10,6743+5,6743)))))</f>
        <v>6743</v>
      </c>
    </row>
    <row r="919" spans="1:22" ht="45" x14ac:dyDescent="0.25">
      <c r="A919" s="62">
        <f>IF(zgłoszenia[[#This Row],[ID]]&gt;0,A918+1,"--")</f>
        <v>916</v>
      </c>
      <c r="B919" s="14" t="s">
        <v>39</v>
      </c>
      <c r="C919" s="70">
        <v>18060</v>
      </c>
      <c r="D919" s="12">
        <v>42970</v>
      </c>
      <c r="E919" s="31" t="s">
        <v>811</v>
      </c>
      <c r="F919" s="13" t="s">
        <v>23</v>
      </c>
      <c r="G919" s="13" t="s">
        <v>32</v>
      </c>
      <c r="H919" s="13" t="s">
        <v>128</v>
      </c>
      <c r="I919" s="36" t="s">
        <v>1453</v>
      </c>
      <c r="J919" s="13">
        <v>804</v>
      </c>
      <c r="K9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BOŚ.6743.804.2017.MS</v>
      </c>
      <c r="L919" s="12">
        <v>42991</v>
      </c>
      <c r="M919" s="13" t="s">
        <v>19</v>
      </c>
      <c r="N919" s="11">
        <f ca="1">IF(zgłoszenia[[#This Row],[ID]]&gt;0,IF(zgłoszenia[[#This Row],[Data zakończenia sprawy]]=0,TODAY()-D919,zgłoszenia[[#This Row],[Data zakończenia sprawy]]-zgłoszenia[[#This Row],[Data wpływu wniosku]]),"")</f>
        <v>21</v>
      </c>
      <c r="O919" s="65">
        <f>IF($F919=dane!$B$8,6743+3,(IF($F919=dane!$B$9,6743+4,(IF($F919=dane!$B$10,6743+5,6743)))))</f>
        <v>6743</v>
      </c>
    </row>
    <row r="920" spans="1:22" ht="45" x14ac:dyDescent="0.25">
      <c r="A920" s="62">
        <f>IF(zgłoszenia[[#This Row],[ID]]&gt;0,A919+1,"--")</f>
        <v>917</v>
      </c>
      <c r="B920" s="14" t="s">
        <v>39</v>
      </c>
      <c r="C920" s="70">
        <v>18063</v>
      </c>
      <c r="D920" s="12">
        <v>42970</v>
      </c>
      <c r="E920" s="31" t="s">
        <v>180</v>
      </c>
      <c r="F920" s="13" t="s">
        <v>17</v>
      </c>
      <c r="G920" s="13" t="s">
        <v>32</v>
      </c>
      <c r="H920" s="13" t="s">
        <v>1454</v>
      </c>
      <c r="I920" s="36" t="s">
        <v>1455</v>
      </c>
      <c r="J920" s="13">
        <v>803</v>
      </c>
      <c r="K9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BOŚ.6743.803.2017.MS</v>
      </c>
      <c r="L920" s="12">
        <v>42990</v>
      </c>
      <c r="M920" s="13" t="s">
        <v>19</v>
      </c>
      <c r="N920" s="11">
        <f ca="1">IF(zgłoszenia[[#This Row],[ID]]&gt;0,IF(zgłoszenia[[#This Row],[Data zakończenia sprawy]]=0,TODAY()-D920,zgłoszenia[[#This Row],[Data zakończenia sprawy]]-zgłoszenia[[#This Row],[Data wpływu wniosku]]),"")</f>
        <v>20</v>
      </c>
      <c r="O920" s="65">
        <f>IF($F920=dane!$B$8,6743+3,(IF($F920=dane!$B$9,6743+4,(IF($F920=dane!$B$10,6743+5,6743)))))</f>
        <v>6743</v>
      </c>
    </row>
    <row r="921" spans="1:22" ht="45" x14ac:dyDescent="0.25">
      <c r="A921" s="62">
        <f>IF(zgłoszenia[[#This Row],[ID]]&gt;0,A920+1,"--")</f>
        <v>918</v>
      </c>
      <c r="B921" s="14" t="s">
        <v>11</v>
      </c>
      <c r="C921" s="70">
        <v>17957</v>
      </c>
      <c r="D921" s="12">
        <v>42969</v>
      </c>
      <c r="E921" s="31" t="s">
        <v>106</v>
      </c>
      <c r="F921" s="13" t="s">
        <v>23</v>
      </c>
      <c r="G921" s="13" t="s">
        <v>30</v>
      </c>
      <c r="H921" s="13" t="s">
        <v>1456</v>
      </c>
      <c r="I921" s="36" t="s">
        <v>1457</v>
      </c>
      <c r="J921" s="13">
        <v>797</v>
      </c>
      <c r="K9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BOŚ.6743.797.2017.AA</v>
      </c>
      <c r="L921" s="12">
        <v>42978</v>
      </c>
      <c r="M921" s="13" t="s">
        <v>19</v>
      </c>
      <c r="N921" s="11">
        <f ca="1">IF(zgłoszenia[[#This Row],[ID]]&gt;0,IF(zgłoszenia[[#This Row],[Data zakończenia sprawy]]=0,TODAY()-D921,zgłoszenia[[#This Row],[Data zakończenia sprawy]]-zgłoszenia[[#This Row],[Data wpływu wniosku]]),"")</f>
        <v>9</v>
      </c>
      <c r="O921" s="65">
        <f>IF($F921=dane!$B$8,6743+3,(IF($F921=dane!$B$9,6743+4,(IF($F921=dane!$B$10,6743+5,6743)))))</f>
        <v>6743</v>
      </c>
    </row>
    <row r="922" spans="1:22" ht="45" x14ac:dyDescent="0.25">
      <c r="A922" s="62">
        <f>IF(zgłoszenia[[#This Row],[ID]]&gt;0,A921+1,"--")</f>
        <v>919</v>
      </c>
      <c r="B922" s="14" t="s">
        <v>1277</v>
      </c>
      <c r="C922" s="70">
        <v>17949</v>
      </c>
      <c r="D922" s="12">
        <v>42969</v>
      </c>
      <c r="E922" s="31" t="s">
        <v>1458</v>
      </c>
      <c r="F922" s="13" t="s">
        <v>58</v>
      </c>
      <c r="G922" s="13" t="s">
        <v>29</v>
      </c>
      <c r="H922" s="13" t="s">
        <v>29</v>
      </c>
      <c r="I922" s="36" t="s">
        <v>1459</v>
      </c>
      <c r="J922" s="13">
        <v>86</v>
      </c>
      <c r="K9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BOŚ.6746.86.2017.WN</v>
      </c>
      <c r="L922" s="12">
        <v>42998</v>
      </c>
      <c r="M922" s="13" t="s">
        <v>19</v>
      </c>
      <c r="N922" s="11">
        <f ca="1">IF(zgłoszenia[[#This Row],[ID]]&gt;0,IF(zgłoszenia[[#This Row],[Data zakończenia sprawy]]=0,TODAY()-D922,zgłoszenia[[#This Row],[Data zakończenia sprawy]]-zgłoszenia[[#This Row],[Data wpływu wniosku]]),"")</f>
        <v>29</v>
      </c>
      <c r="O922" s="65">
        <f>IF($F922=dane!$B$8,6743+3,(IF($F922=dane!$B$9,6743+4,(IF($F922=dane!$B$10,6743+5,6743)))))</f>
        <v>6746</v>
      </c>
    </row>
    <row r="923" spans="1:22" ht="45" x14ac:dyDescent="0.25">
      <c r="A923" s="62">
        <f>IF(zgłoszenia[[#This Row],[ID]]&gt;0,A922+1,"--")</f>
        <v>920</v>
      </c>
      <c r="B923" s="14" t="s">
        <v>61</v>
      </c>
      <c r="C923" s="70">
        <v>18070</v>
      </c>
      <c r="D923" s="12">
        <v>42970</v>
      </c>
      <c r="E923" s="31" t="s">
        <v>139</v>
      </c>
      <c r="F923" s="13" t="s">
        <v>17</v>
      </c>
      <c r="G923" s="13" t="s">
        <v>29</v>
      </c>
      <c r="H923" s="13" t="s">
        <v>281</v>
      </c>
      <c r="I923" s="36" t="s">
        <v>951</v>
      </c>
      <c r="J923" s="13">
        <v>800</v>
      </c>
      <c r="K9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BOŚ.6743.800.2017.WK</v>
      </c>
      <c r="L923" s="12">
        <v>42991</v>
      </c>
      <c r="M923" s="13" t="s">
        <v>19</v>
      </c>
      <c r="N923" s="11">
        <f ca="1">IF(zgłoszenia[[#This Row],[ID]]&gt;0,IF(zgłoszenia[[#This Row],[Data zakończenia sprawy]]=0,TODAY()-D923,zgłoszenia[[#This Row],[Data zakończenia sprawy]]-zgłoszenia[[#This Row],[Data wpływu wniosku]]),"")</f>
        <v>21</v>
      </c>
      <c r="O923" s="65">
        <f>IF($F923=dane!$B$8,6743+3,(IF($F923=dane!$B$9,6743+4,(IF($F923=dane!$B$10,6743+5,6743)))))</f>
        <v>6743</v>
      </c>
    </row>
    <row r="924" spans="1:22" ht="45" x14ac:dyDescent="0.25">
      <c r="A924" s="62">
        <f>IF(zgłoszenia[[#This Row],[ID]]&gt;0,A923+1,"--")</f>
        <v>921</v>
      </c>
      <c r="B924" s="14" t="s">
        <v>61</v>
      </c>
      <c r="C924" s="70">
        <v>18069</v>
      </c>
      <c r="D924" s="12">
        <v>42970</v>
      </c>
      <c r="E924" s="31" t="s">
        <v>1460</v>
      </c>
      <c r="F924" s="13" t="s">
        <v>17</v>
      </c>
      <c r="G924" s="13" t="s">
        <v>29</v>
      </c>
      <c r="H924" s="13" t="s">
        <v>309</v>
      </c>
      <c r="I924" s="36" t="s">
        <v>1461</v>
      </c>
      <c r="J924" s="13">
        <v>801</v>
      </c>
      <c r="K9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BOŚ.6743.801.2017.WK</v>
      </c>
      <c r="L924" s="12">
        <v>42979</v>
      </c>
      <c r="M924" s="13" t="s">
        <v>19</v>
      </c>
      <c r="N924" s="11">
        <f ca="1">IF(zgłoszenia[[#This Row],[ID]]&gt;0,IF(zgłoszenia[[#This Row],[Data zakończenia sprawy]]=0,TODAY()-D924,zgłoszenia[[#This Row],[Data zakończenia sprawy]]-zgłoszenia[[#This Row],[Data wpływu wniosku]]),"")</f>
        <v>9</v>
      </c>
      <c r="O924" s="65">
        <f>IF($F924=dane!$B$8,6743+3,(IF($F924=dane!$B$9,6743+4,(IF($F924=dane!$B$10,6743+5,6743)))))</f>
        <v>6743</v>
      </c>
    </row>
    <row r="925" spans="1:22" ht="45" x14ac:dyDescent="0.25">
      <c r="A925" s="62">
        <f>IF(zgłoszenia[[#This Row],[ID]]&gt;0,A924+1,"--")</f>
        <v>922</v>
      </c>
      <c r="B925" s="14" t="s">
        <v>61</v>
      </c>
      <c r="C925" s="70">
        <v>18107</v>
      </c>
      <c r="D925" s="12">
        <v>42970</v>
      </c>
      <c r="E925" s="31" t="s">
        <v>823</v>
      </c>
      <c r="F925" s="13" t="s">
        <v>17</v>
      </c>
      <c r="G925" s="13" t="s">
        <v>29</v>
      </c>
      <c r="H925" s="13" t="s">
        <v>87</v>
      </c>
      <c r="I925" s="36" t="s">
        <v>1462</v>
      </c>
      <c r="J925" s="13">
        <v>799</v>
      </c>
      <c r="K9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BOŚ.6743.799.2017.WK</v>
      </c>
      <c r="L925" s="12">
        <v>42991</v>
      </c>
      <c r="M925" s="13" t="s">
        <v>19</v>
      </c>
      <c r="N925" s="11">
        <f ca="1">IF(zgłoszenia[[#This Row],[ID]]&gt;0,IF(zgłoszenia[[#This Row],[Data zakończenia sprawy]]=0,TODAY()-D925,zgłoszenia[[#This Row],[Data zakończenia sprawy]]-zgłoszenia[[#This Row],[Data wpływu wniosku]]),"")</f>
        <v>21</v>
      </c>
      <c r="O925" s="65">
        <f>IF($F925=dane!$B$8,6743+3,(IF($F925=dane!$B$9,6743+4,(IF($F925=dane!$B$10,6743+5,6743)))))</f>
        <v>6743</v>
      </c>
    </row>
    <row r="926" spans="1:22" ht="45" x14ac:dyDescent="0.25">
      <c r="A926" s="62">
        <f>IF(zgłoszenia[[#This Row],[ID]]&gt;0,A925+1,"--")</f>
        <v>923</v>
      </c>
      <c r="B926" s="14" t="s">
        <v>59</v>
      </c>
      <c r="C926" s="70">
        <v>18129</v>
      </c>
      <c r="D926" s="12">
        <v>42970</v>
      </c>
      <c r="E926" s="31" t="s">
        <v>384</v>
      </c>
      <c r="F926" s="13" t="s">
        <v>58</v>
      </c>
      <c r="G926" s="13" t="s">
        <v>29</v>
      </c>
      <c r="H926" s="13" t="s">
        <v>99</v>
      </c>
      <c r="I926" s="36" t="s">
        <v>1463</v>
      </c>
      <c r="J926" s="100">
        <v>88</v>
      </c>
      <c r="K926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BOŚ.6746.88.2017.SR</v>
      </c>
      <c r="L926" s="93">
        <v>42984</v>
      </c>
      <c r="M926" s="77" t="s">
        <v>19</v>
      </c>
      <c r="N926" s="88">
        <f ca="1">IF(zgłoszenia[[#This Row],[ID]]&gt;0,IF(zgłoszenia[[#This Row],[Data zakończenia sprawy]]=0,TODAY()-D926,zgłoszenia[[#This Row],[Data zakończenia sprawy]]-zgłoszenia[[#This Row],[Data wpływu wniosku]]),"")</f>
        <v>14</v>
      </c>
      <c r="O926" s="69">
        <f>IF($F926=dane!$B$8,6743+3,(IF($F926=dane!$B$9,6743+4,(IF($F926=dane!$B$10,6743+5,6743)))))</f>
        <v>6746</v>
      </c>
      <c r="P926" s="74"/>
      <c r="Q926" s="74"/>
      <c r="R926" s="74"/>
      <c r="S926" s="74"/>
      <c r="T926" s="74"/>
      <c r="U926" s="74"/>
    </row>
    <row r="927" spans="1:22" ht="18.75" x14ac:dyDescent="0.25">
      <c r="A927" s="62">
        <f>IF(zgłoszenia[[#This Row],[ID]]&gt;0,A926+1,"--")</f>
        <v>924</v>
      </c>
      <c r="B927" s="14" t="s">
        <v>61</v>
      </c>
      <c r="C927" s="70">
        <v>18186</v>
      </c>
      <c r="D927" s="12"/>
      <c r="E927" s="31"/>
      <c r="F927" s="13"/>
      <c r="G927" s="13"/>
      <c r="H927" s="13"/>
      <c r="I927" s="36"/>
      <c r="J927" s="13"/>
      <c r="K9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brak rejestreacji eDOK</v>
      </c>
      <c r="L927" s="12"/>
      <c r="M927" s="13"/>
      <c r="N927" s="11">
        <f ca="1">IF(zgłoszenia[[#This Row],[ID]]&gt;0,IF(zgłoszenia[[#This Row],[Data zakończenia sprawy]]=0,TODAY()-D927,zgłoszenia[[#This Row],[Data zakończenia sprawy]]-zgłoszenia[[#This Row],[Data wpływu wniosku]]),"")</f>
        <v>43683</v>
      </c>
      <c r="O927" s="65">
        <f>IF($F927=dane!$B$8,6743+3,(IF($F927=dane!$B$9,6743+4,(IF($F927=dane!$B$10,6743+5,6743)))))</f>
        <v>6743</v>
      </c>
    </row>
    <row r="928" spans="1:22" ht="45" x14ac:dyDescent="0.25">
      <c r="A928" s="62">
        <f>IF(zgłoszenia[[#This Row],[ID]]&gt;0,A927+1,"--")</f>
        <v>925</v>
      </c>
      <c r="B928" s="14" t="s">
        <v>40</v>
      </c>
      <c r="C928" s="70">
        <v>18171</v>
      </c>
      <c r="D928" s="12">
        <v>42971</v>
      </c>
      <c r="E928" s="31" t="s">
        <v>1465</v>
      </c>
      <c r="F928" s="13" t="s">
        <v>23</v>
      </c>
      <c r="G928" s="13" t="s">
        <v>30</v>
      </c>
      <c r="H928" s="13" t="s">
        <v>934</v>
      </c>
      <c r="I928" s="36" t="s">
        <v>1466</v>
      </c>
      <c r="J928" s="13">
        <v>807</v>
      </c>
      <c r="K9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BOŚ.6743.807.2017.ŁD</v>
      </c>
      <c r="L928" s="12">
        <v>43017</v>
      </c>
      <c r="M928" s="13" t="s">
        <v>19</v>
      </c>
      <c r="N928" s="11">
        <f ca="1">IF(zgłoszenia[[#This Row],[ID]]&gt;0,IF(zgłoszenia[[#This Row],[Data zakończenia sprawy]]=0,TODAY()-D928,zgłoszenia[[#This Row],[Data zakończenia sprawy]]-zgłoszenia[[#This Row],[Data wpływu wniosku]]),"")</f>
        <v>46</v>
      </c>
      <c r="O928" s="65">
        <f>IF($F928=dane!$B$8,6743+3,(IF($F928=dane!$B$9,6743+4,(IF($F928=dane!$B$10,6743+5,6743)))))</f>
        <v>6743</v>
      </c>
    </row>
    <row r="929" spans="1:21" ht="45" x14ac:dyDescent="0.25">
      <c r="A929" s="62">
        <f>IF(zgłoszenia[[#This Row],[ID]]&gt;0,A928+1,"--")</f>
        <v>926</v>
      </c>
      <c r="B929" s="14" t="s">
        <v>38</v>
      </c>
      <c r="C929" s="70">
        <v>18269</v>
      </c>
      <c r="D929" s="12">
        <v>42972</v>
      </c>
      <c r="E929" s="31" t="s">
        <v>1467</v>
      </c>
      <c r="F929" s="13" t="s">
        <v>17</v>
      </c>
      <c r="G929" s="13" t="s">
        <v>18</v>
      </c>
      <c r="H929" s="13" t="s">
        <v>1468</v>
      </c>
      <c r="I929" s="36" t="s">
        <v>1469</v>
      </c>
      <c r="J929" s="13">
        <v>828</v>
      </c>
      <c r="K9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BOŚ.6743.828.2017.IN</v>
      </c>
      <c r="L929" s="12">
        <v>42986</v>
      </c>
      <c r="M929" s="13" t="s">
        <v>19</v>
      </c>
      <c r="N929" s="11">
        <f ca="1">IF(zgłoszenia[[#This Row],[ID]]&gt;0,IF(zgłoszenia[[#This Row],[Data zakończenia sprawy]]=0,TODAY()-D929,zgłoszenia[[#This Row],[Data zakończenia sprawy]]-zgłoszenia[[#This Row],[Data wpływu wniosku]]),"")</f>
        <v>14</v>
      </c>
      <c r="O929" s="65">
        <f>IF($F929=dane!$B$8,6743+3,(IF($F929=dane!$B$9,6743+4,(IF($F929=dane!$B$10,6743+5,6743)))))</f>
        <v>6743</v>
      </c>
    </row>
    <row r="930" spans="1:21" ht="45" x14ac:dyDescent="0.25">
      <c r="A930" s="62">
        <f>IF(zgłoszenia[[#This Row],[ID]]&gt;0,A929+1,"--")</f>
        <v>927</v>
      </c>
      <c r="B930" s="14" t="s">
        <v>12</v>
      </c>
      <c r="C930" s="70">
        <v>18234</v>
      </c>
      <c r="D930" s="12">
        <v>42972</v>
      </c>
      <c r="E930" s="31" t="s">
        <v>1379</v>
      </c>
      <c r="F930" s="13" t="s">
        <v>23</v>
      </c>
      <c r="G930" s="13" t="s">
        <v>29</v>
      </c>
      <c r="H930" s="13" t="s">
        <v>29</v>
      </c>
      <c r="I930" s="36" t="s">
        <v>1470</v>
      </c>
      <c r="J930" s="13">
        <v>811</v>
      </c>
      <c r="K9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BOŚ.6743.811.2017.WŚ</v>
      </c>
      <c r="L930" s="12">
        <v>42978</v>
      </c>
      <c r="M930" s="13" t="s">
        <v>19</v>
      </c>
      <c r="N930" s="11">
        <f ca="1">IF(zgłoszenia[[#This Row],[ID]]&gt;0,IF(zgłoszenia[[#This Row],[Data zakończenia sprawy]]=0,TODAY()-D930,zgłoszenia[[#This Row],[Data zakończenia sprawy]]-zgłoszenia[[#This Row],[Data wpływu wniosku]]),"")</f>
        <v>6</v>
      </c>
      <c r="O930" s="65">
        <f>IF($F930=dane!$B$8,6743+3,(IF($F930=dane!$B$9,6743+4,(IF($F930=dane!$B$10,6743+5,6743)))))</f>
        <v>6743</v>
      </c>
    </row>
    <row r="931" spans="1:21" ht="45" x14ac:dyDescent="0.25">
      <c r="A931" s="62">
        <v>928</v>
      </c>
      <c r="B931" s="14" t="s">
        <v>60</v>
      </c>
      <c r="C931" s="70" t="s">
        <v>1471</v>
      </c>
      <c r="D931" s="12">
        <v>42963</v>
      </c>
      <c r="E931" s="71" t="s">
        <v>1472</v>
      </c>
      <c r="F931" s="13" t="s">
        <v>17</v>
      </c>
      <c r="G931" s="13" t="s">
        <v>33</v>
      </c>
      <c r="H931" s="78" t="s">
        <v>155</v>
      </c>
      <c r="I931" s="79" t="s">
        <v>1427</v>
      </c>
      <c r="J931" s="13">
        <v>780</v>
      </c>
      <c r="K9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BOŚ.6743.780.2017.EJ</v>
      </c>
      <c r="L931" s="12">
        <v>42975</v>
      </c>
      <c r="M931" s="13" t="s">
        <v>19</v>
      </c>
      <c r="N931" s="11">
        <f ca="1">IF(zgłoszenia[[#This Row],[ID]]&gt;0,IF(zgłoszenia[[#This Row],[Data zakończenia sprawy]]=0,TODAY()-D931,zgłoszenia[[#This Row],[Data zakończenia sprawy]]-zgłoszenia[[#This Row],[Data wpływu wniosku]]),"")</f>
        <v>12</v>
      </c>
      <c r="O931" s="65">
        <f>IF($F931=dane!$B$8,6743+3,(IF($F931=dane!$B$9,6743+4,(IF($F931=dane!$B$10,6743+5,6743)))))</f>
        <v>6743</v>
      </c>
    </row>
    <row r="932" spans="1:21" ht="45" x14ac:dyDescent="0.25">
      <c r="A932" s="62">
        <f>IF(zgłoszenia[[#This Row],[ID]]&gt;0,A931+1,"--")</f>
        <v>929</v>
      </c>
      <c r="B932" s="14" t="s">
        <v>39</v>
      </c>
      <c r="C932" s="70">
        <v>18413</v>
      </c>
      <c r="D932" s="12">
        <v>42975</v>
      </c>
      <c r="E932" s="31" t="s">
        <v>384</v>
      </c>
      <c r="F932" s="13" t="s">
        <v>58</v>
      </c>
      <c r="G932" s="13" t="s">
        <v>32</v>
      </c>
      <c r="H932" s="13" t="s">
        <v>32</v>
      </c>
      <c r="I932" s="36" t="s">
        <v>1303</v>
      </c>
      <c r="J932" s="13">
        <v>89</v>
      </c>
      <c r="K932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BOŚ.6746.89.2017.MS</v>
      </c>
      <c r="L932" s="93">
        <v>43006</v>
      </c>
      <c r="M932" s="77" t="s">
        <v>19</v>
      </c>
      <c r="N932" s="88">
        <f ca="1">IF(zgłoszenia[[#This Row],[ID]]&gt;0,IF(zgłoszenia[[#This Row],[Data zakończenia sprawy]]=0,TODAY()-D932,zgłoszenia[[#This Row],[Data zakończenia sprawy]]-zgłoszenia[[#This Row],[Data wpływu wniosku]]),"")</f>
        <v>31</v>
      </c>
      <c r="O932" s="69">
        <f>IF($F932=dane!$B$8,6743+3,(IF($F932=dane!$B$9,6743+4,(IF($F932=dane!$B$10,6743+5,6743)))))</f>
        <v>6746</v>
      </c>
      <c r="P932" s="74"/>
      <c r="Q932" s="74"/>
      <c r="R932" s="74"/>
      <c r="S932" s="74"/>
      <c r="T932" s="74"/>
      <c r="U932" s="74"/>
    </row>
    <row r="933" spans="1:21" ht="30" x14ac:dyDescent="0.25">
      <c r="A933" s="62">
        <f>IF(zgłoszenia[[#This Row],[ID]]&gt;0,A932+1,"--")</f>
        <v>930</v>
      </c>
      <c r="B933" s="14" t="s">
        <v>36</v>
      </c>
      <c r="C933" s="70" t="s">
        <v>1473</v>
      </c>
      <c r="D933" s="12">
        <v>42975</v>
      </c>
      <c r="E933" s="31" t="s">
        <v>180</v>
      </c>
      <c r="F933" s="13" t="s">
        <v>17</v>
      </c>
      <c r="G933" s="13" t="s">
        <v>29</v>
      </c>
      <c r="H933" s="13" t="s">
        <v>87</v>
      </c>
      <c r="I933" s="36" t="s">
        <v>1474</v>
      </c>
      <c r="J933" s="13">
        <v>808</v>
      </c>
      <c r="K9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BOŚ.6743.808.2017.KŻ</v>
      </c>
      <c r="L933" s="12">
        <v>42982</v>
      </c>
      <c r="M933" s="13" t="s">
        <v>52</v>
      </c>
      <c r="N933" s="11">
        <f ca="1">IF(zgłoszenia[[#This Row],[ID]]&gt;0,IF(zgłoszenia[[#This Row],[Data zakończenia sprawy]]=0,TODAY()-D933,zgłoszenia[[#This Row],[Data zakończenia sprawy]]-zgłoszenia[[#This Row],[Data wpływu wniosku]]),"")</f>
        <v>7</v>
      </c>
      <c r="O933" s="65">
        <f>IF($F933=dane!$B$8,6743+3,(IF($F933=dane!$B$9,6743+4,(IF($F933=dane!$B$10,6743+5,6743)))))</f>
        <v>6743</v>
      </c>
    </row>
    <row r="934" spans="1:21" ht="30" x14ac:dyDescent="0.25">
      <c r="A934" s="62">
        <f>IF(zgłoszenia[[#This Row],[ID]]&gt;0,A933+1,"--")</f>
        <v>931</v>
      </c>
      <c r="B934" s="14" t="s">
        <v>61</v>
      </c>
      <c r="C934" s="70">
        <v>18426</v>
      </c>
      <c r="D934" s="12">
        <v>42975</v>
      </c>
      <c r="E934" s="71" t="s">
        <v>604</v>
      </c>
      <c r="F934" s="13" t="s">
        <v>17</v>
      </c>
      <c r="G934" s="13" t="s">
        <v>21</v>
      </c>
      <c r="H934" s="78" t="s">
        <v>190</v>
      </c>
      <c r="I934" s="79" t="s">
        <v>1475</v>
      </c>
      <c r="J934" s="13">
        <v>812</v>
      </c>
      <c r="K9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BOŚ.6743.812.2017.WK</v>
      </c>
      <c r="L934" s="12">
        <v>43020</v>
      </c>
      <c r="M934" s="13" t="s">
        <v>22</v>
      </c>
      <c r="N934" s="11">
        <f ca="1">IF(zgłoszenia[[#This Row],[ID]]&gt;0,IF(zgłoszenia[[#This Row],[Data zakończenia sprawy]]=0,TODAY()-D934,zgłoszenia[[#This Row],[Data zakończenia sprawy]]-zgłoszenia[[#This Row],[Data wpływu wniosku]]),"")</f>
        <v>45</v>
      </c>
      <c r="O934" s="65">
        <f>IF($F934=dane!$B$8,6743+3,(IF($F934=dane!$B$9,6743+4,(IF($F934=dane!$B$10,6743+5,6743)))))</f>
        <v>6743</v>
      </c>
    </row>
    <row r="935" spans="1:21" ht="45" x14ac:dyDescent="0.25">
      <c r="A935" s="62">
        <f>IF(zgłoszenia[[#This Row],[ID]]&gt;0,A934+1,"--")</f>
        <v>932</v>
      </c>
      <c r="B935" s="14" t="s">
        <v>61</v>
      </c>
      <c r="C935" s="70">
        <v>18186</v>
      </c>
      <c r="D935" s="12">
        <v>42971</v>
      </c>
      <c r="E935" s="71" t="s">
        <v>1476</v>
      </c>
      <c r="F935" s="13" t="s">
        <v>17</v>
      </c>
      <c r="G935" s="13" t="s">
        <v>29</v>
      </c>
      <c r="H935" s="78" t="s">
        <v>29</v>
      </c>
      <c r="I935" s="79" t="s">
        <v>1464</v>
      </c>
      <c r="J935" s="13">
        <v>813</v>
      </c>
      <c r="K9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BOŚ.6743.813.2017.WK</v>
      </c>
      <c r="L935" s="12">
        <v>43019</v>
      </c>
      <c r="M935" s="13" t="s">
        <v>19</v>
      </c>
      <c r="N935" s="11">
        <f ca="1">IF(zgłoszenia[[#This Row],[ID]]&gt;0,IF(zgłoszenia[[#This Row],[Data zakończenia sprawy]]=0,TODAY()-D935,zgłoszenia[[#This Row],[Data zakończenia sprawy]]-zgłoszenia[[#This Row],[Data wpływu wniosku]]),"")</f>
        <v>48</v>
      </c>
      <c r="O935" s="65">
        <f>IF($F935=dane!$B$8,6743+3,(IF($F935=dane!$B$9,6743+4,(IF($F935=dane!$B$10,6743+5,6743)))))</f>
        <v>6743</v>
      </c>
    </row>
    <row r="936" spans="1:21" ht="30" x14ac:dyDescent="0.25">
      <c r="A936" s="62">
        <f>IF(zgłoszenia[[#This Row],[ID]]&gt;0,A935+1,"--")</f>
        <v>933</v>
      </c>
      <c r="B936" s="14" t="s">
        <v>61</v>
      </c>
      <c r="C936" s="70">
        <v>18420</v>
      </c>
      <c r="D936" s="12">
        <v>42975</v>
      </c>
      <c r="E936" s="71" t="s">
        <v>1477</v>
      </c>
      <c r="F936" s="13" t="s">
        <v>17</v>
      </c>
      <c r="G936" s="13" t="s">
        <v>29</v>
      </c>
      <c r="H936" s="78" t="s">
        <v>87</v>
      </c>
      <c r="I936" s="79" t="s">
        <v>1478</v>
      </c>
      <c r="J936" s="13">
        <v>814</v>
      </c>
      <c r="K9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BOŚ.6743.814.2017.WK</v>
      </c>
      <c r="L936" s="12">
        <v>43013</v>
      </c>
      <c r="M936" s="13" t="s">
        <v>22</v>
      </c>
      <c r="N936" s="11">
        <f ca="1">IF(zgłoszenia[[#This Row],[ID]]&gt;0,IF(zgłoszenia[[#This Row],[Data zakończenia sprawy]]=0,TODAY()-D936,zgłoszenia[[#This Row],[Data zakończenia sprawy]]-zgłoszenia[[#This Row],[Data wpływu wniosku]]),"")</f>
        <v>38</v>
      </c>
      <c r="O936" s="65">
        <f>IF($F936=dane!$B$8,6743+3,(IF($F936=dane!$B$9,6743+4,(IF($F936=dane!$B$10,6743+5,6743)))))</f>
        <v>6743</v>
      </c>
    </row>
    <row r="937" spans="1:21" ht="45" x14ac:dyDescent="0.25">
      <c r="A937" s="62">
        <f>IF(zgłoszenia[[#This Row],[ID]]&gt;0,A936+1,"--")</f>
        <v>934</v>
      </c>
      <c r="B937" s="14" t="s">
        <v>61</v>
      </c>
      <c r="C937" s="70">
        <v>18422</v>
      </c>
      <c r="D937" s="12">
        <v>42975</v>
      </c>
      <c r="E937" s="71" t="s">
        <v>1479</v>
      </c>
      <c r="F937" s="13" t="s">
        <v>17</v>
      </c>
      <c r="G937" s="13" t="s">
        <v>29</v>
      </c>
      <c r="H937" s="78" t="s">
        <v>1480</v>
      </c>
      <c r="I937" s="79" t="s">
        <v>1481</v>
      </c>
      <c r="J937" s="13">
        <v>815</v>
      </c>
      <c r="K9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BOŚ.6743.815.2017.WK</v>
      </c>
      <c r="L937" s="12">
        <v>43013</v>
      </c>
      <c r="M937" s="13" t="s">
        <v>22</v>
      </c>
      <c r="N937" s="11">
        <f ca="1">IF(zgłoszenia[[#This Row],[ID]]&gt;0,IF(zgłoszenia[[#This Row],[Data zakończenia sprawy]]=0,TODAY()-D937,zgłoszenia[[#This Row],[Data zakończenia sprawy]]-zgłoszenia[[#This Row],[Data wpływu wniosku]]),"")</f>
        <v>38</v>
      </c>
      <c r="O937" s="65">
        <f>IF($F937=dane!$B$8,6743+3,(IF($F937=dane!$B$9,6743+4,(IF($F937=dane!$B$10,6743+5,6743)))))</f>
        <v>6743</v>
      </c>
    </row>
    <row r="938" spans="1:21" ht="45" x14ac:dyDescent="0.25">
      <c r="A938" s="62">
        <f>IF(zgłoszenia[[#This Row],[ID]]&gt;0,A937+1,"--")</f>
        <v>935</v>
      </c>
      <c r="B938" s="14" t="s">
        <v>61</v>
      </c>
      <c r="C938" s="70">
        <v>18423</v>
      </c>
      <c r="D938" s="12">
        <v>42975</v>
      </c>
      <c r="E938" s="71" t="s">
        <v>1482</v>
      </c>
      <c r="F938" s="13" t="s">
        <v>17</v>
      </c>
      <c r="G938" s="13" t="s">
        <v>29</v>
      </c>
      <c r="H938" s="78" t="s">
        <v>99</v>
      </c>
      <c r="I938" s="79" t="s">
        <v>790</v>
      </c>
      <c r="J938" s="13">
        <v>816</v>
      </c>
      <c r="K9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BOŚ.6743.816.2017.WK</v>
      </c>
      <c r="L938" s="12">
        <v>42996</v>
      </c>
      <c r="M938" s="13" t="s">
        <v>19</v>
      </c>
      <c r="N938" s="11">
        <f ca="1">IF(zgłoszenia[[#This Row],[ID]]&gt;0,IF(zgłoszenia[[#This Row],[Data zakończenia sprawy]]=0,TODAY()-D938,zgłoszenia[[#This Row],[Data zakończenia sprawy]]-zgłoszenia[[#This Row],[Data wpływu wniosku]]),"")</f>
        <v>21</v>
      </c>
      <c r="O938" s="65">
        <f>IF($F938=dane!$B$8,6743+3,(IF($F938=dane!$B$9,6743+4,(IF($F938=dane!$B$10,6743+5,6743)))))</f>
        <v>6743</v>
      </c>
    </row>
    <row r="939" spans="1:21" ht="45" x14ac:dyDescent="0.25">
      <c r="A939" s="62">
        <f>IF(zgłoszenia[[#This Row],[ID]]&gt;0,A938+1,"--")</f>
        <v>936</v>
      </c>
      <c r="B939" s="14" t="s">
        <v>12</v>
      </c>
      <c r="C939" s="70">
        <v>18503</v>
      </c>
      <c r="D939" s="12">
        <v>42976</v>
      </c>
      <c r="E939" s="31" t="s">
        <v>1483</v>
      </c>
      <c r="F939" s="13" t="s">
        <v>17</v>
      </c>
      <c r="G939" s="13" t="s">
        <v>29</v>
      </c>
      <c r="H939" s="13" t="s">
        <v>1484</v>
      </c>
      <c r="I939" s="36" t="s">
        <v>1485</v>
      </c>
      <c r="J939" s="13">
        <v>842</v>
      </c>
      <c r="K9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BOŚ.6743.842.2017.WŚ</v>
      </c>
      <c r="L939" s="12">
        <v>42991</v>
      </c>
      <c r="M939" s="13" t="s">
        <v>19</v>
      </c>
      <c r="N939" s="11">
        <f ca="1">IF(zgłoszenia[[#This Row],[ID]]&gt;0,IF(zgłoszenia[[#This Row],[Data zakończenia sprawy]]=0,TODAY()-D939,zgłoszenia[[#This Row],[Data zakończenia sprawy]]-zgłoszenia[[#This Row],[Data wpływu wniosku]]),"")</f>
        <v>15</v>
      </c>
      <c r="O939" s="65">
        <f>IF($F939=dane!$B$8,6743+3,(IF($F939=dane!$B$9,6743+4,(IF($F939=dane!$B$10,6743+5,6743)))))</f>
        <v>6743</v>
      </c>
    </row>
    <row r="940" spans="1:21" ht="45" x14ac:dyDescent="0.25">
      <c r="A940" s="62">
        <f>IF(zgłoszenia[[#This Row],[ID]]&gt;0,A939+1,"--")</f>
        <v>937</v>
      </c>
      <c r="B940" s="14" t="s">
        <v>11</v>
      </c>
      <c r="C940" s="70">
        <v>18578</v>
      </c>
      <c r="D940" s="12">
        <v>42977</v>
      </c>
      <c r="E940" s="31" t="s">
        <v>1486</v>
      </c>
      <c r="F940" s="13" t="s">
        <v>17</v>
      </c>
      <c r="G940" s="13" t="s">
        <v>30</v>
      </c>
      <c r="H940" s="13" t="s">
        <v>528</v>
      </c>
      <c r="I940" s="36" t="s">
        <v>1487</v>
      </c>
      <c r="J940" s="13">
        <v>818</v>
      </c>
      <c r="K9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BOŚ.6743.818.2017.AA</v>
      </c>
      <c r="L940" s="12">
        <v>42984</v>
      </c>
      <c r="M940" s="13" t="s">
        <v>19</v>
      </c>
      <c r="N940" s="11">
        <f ca="1">IF(zgłoszenia[[#This Row],[ID]]&gt;0,IF(zgłoszenia[[#This Row],[Data zakończenia sprawy]]=0,TODAY()-D940,zgłoszenia[[#This Row],[Data zakończenia sprawy]]-zgłoszenia[[#This Row],[Data wpływu wniosku]]),"")</f>
        <v>7</v>
      </c>
      <c r="O940" s="65">
        <f>IF($F940=dane!$B$8,6743+3,(IF($F940=dane!$B$9,6743+4,(IF($F940=dane!$B$10,6743+5,6743)))))</f>
        <v>6743</v>
      </c>
    </row>
    <row r="941" spans="1:21" ht="45" x14ac:dyDescent="0.25">
      <c r="A941" s="62">
        <f>IF(zgłoszenia[[#This Row],[ID]]&gt;0,A940+1,"--")</f>
        <v>938</v>
      </c>
      <c r="B941" s="14" t="s">
        <v>11</v>
      </c>
      <c r="C941" s="70">
        <v>18600</v>
      </c>
      <c r="D941" s="12">
        <v>42977</v>
      </c>
      <c r="E941" s="31" t="s">
        <v>1488</v>
      </c>
      <c r="F941" s="13" t="s">
        <v>17</v>
      </c>
      <c r="G941" s="13" t="s">
        <v>30</v>
      </c>
      <c r="H941" s="13" t="s">
        <v>1456</v>
      </c>
      <c r="I941" s="36" t="s">
        <v>1489</v>
      </c>
      <c r="J941" s="13">
        <v>819</v>
      </c>
      <c r="K9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BOŚ.6743.819.2017.AA</v>
      </c>
      <c r="L941" s="12">
        <v>42984</v>
      </c>
      <c r="M941" s="13" t="s">
        <v>19</v>
      </c>
      <c r="N941" s="11">
        <f ca="1">IF(zgłoszenia[[#This Row],[ID]]&gt;0,IF(zgłoszenia[[#This Row],[Data zakończenia sprawy]]=0,TODAY()-D941,zgłoszenia[[#This Row],[Data zakończenia sprawy]]-zgłoszenia[[#This Row],[Data wpływu wniosku]]),"")</f>
        <v>7</v>
      </c>
      <c r="O941" s="65">
        <f>IF($F941=dane!$B$8,6743+3,(IF($F941=dane!$B$9,6743+4,(IF($F941=dane!$B$10,6743+5,6743)))))</f>
        <v>6743</v>
      </c>
    </row>
    <row r="942" spans="1:21" ht="45" x14ac:dyDescent="0.25">
      <c r="A942" s="62">
        <f>IF(zgłoszenia[[#This Row],[ID]]&gt;0,A941+1,"--")</f>
        <v>939</v>
      </c>
      <c r="B942" s="14" t="s">
        <v>37</v>
      </c>
      <c r="C942" s="70">
        <v>18568</v>
      </c>
      <c r="D942" s="12">
        <v>42977</v>
      </c>
      <c r="E942" s="31" t="s">
        <v>69</v>
      </c>
      <c r="F942" s="13" t="s">
        <v>17</v>
      </c>
      <c r="G942" s="13" t="s">
        <v>29</v>
      </c>
      <c r="H942" s="13" t="s">
        <v>309</v>
      </c>
      <c r="I942" s="36" t="s">
        <v>659</v>
      </c>
      <c r="J942" s="13">
        <v>832</v>
      </c>
      <c r="K9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BOŚ.6743.832.2017.AŁ</v>
      </c>
      <c r="L942" s="12">
        <v>42996</v>
      </c>
      <c r="M942" s="13" t="s">
        <v>19</v>
      </c>
      <c r="N942" s="11">
        <f ca="1">IF(zgłoszenia[[#This Row],[ID]]&gt;0,IF(zgłoszenia[[#This Row],[Data zakończenia sprawy]]=0,TODAY()-D942,zgłoszenia[[#This Row],[Data zakończenia sprawy]]-zgłoszenia[[#This Row],[Data wpływu wniosku]]),"")</f>
        <v>19</v>
      </c>
      <c r="O942" s="65">
        <f>IF($F942=dane!$B$8,6743+3,(IF($F942=dane!$B$9,6743+4,(IF($F942=dane!$B$10,6743+5,6743)))))</f>
        <v>6743</v>
      </c>
    </row>
    <row r="943" spans="1:21" ht="45" x14ac:dyDescent="0.25">
      <c r="A943" s="62">
        <f>IF(zgłoszenia[[#This Row],[ID]]&gt;0,A942+1,"--")</f>
        <v>940</v>
      </c>
      <c r="B943" s="14" t="s">
        <v>61</v>
      </c>
      <c r="C943" s="70">
        <v>18580</v>
      </c>
      <c r="D943" s="12">
        <v>42977</v>
      </c>
      <c r="E943" s="31" t="s">
        <v>1490</v>
      </c>
      <c r="F943" s="13" t="s">
        <v>17</v>
      </c>
      <c r="G943" s="13" t="s">
        <v>26</v>
      </c>
      <c r="H943" s="13" t="s">
        <v>112</v>
      </c>
      <c r="I943" s="36" t="s">
        <v>1491</v>
      </c>
      <c r="J943" s="13">
        <v>817</v>
      </c>
      <c r="K9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BOŚ.6743.817.2017.WK</v>
      </c>
      <c r="L943" s="12">
        <v>42996</v>
      </c>
      <c r="M943" s="13" t="s">
        <v>19</v>
      </c>
      <c r="N943" s="11">
        <f ca="1">IF(zgłoszenia[[#This Row],[ID]]&gt;0,IF(zgłoszenia[[#This Row],[Data zakończenia sprawy]]=0,TODAY()-D943,zgłoszenia[[#This Row],[Data zakończenia sprawy]]-zgłoszenia[[#This Row],[Data wpływu wniosku]]),"")</f>
        <v>19</v>
      </c>
      <c r="O943" s="65">
        <f>IF($F943=dane!$B$8,6743+3,(IF($F943=dane!$B$9,6743+4,(IF($F943=dane!$B$10,6743+5,6743)))))</f>
        <v>6743</v>
      </c>
    </row>
    <row r="944" spans="1:21" s="3" customFormat="1" ht="45" x14ac:dyDescent="0.25">
      <c r="A944" s="62">
        <f>IF(zgłoszenia[[#This Row],[ID]]&gt;0,A943+1,"--")</f>
        <v>941</v>
      </c>
      <c r="B944" s="14" t="s">
        <v>60</v>
      </c>
      <c r="C944" s="70">
        <v>18595</v>
      </c>
      <c r="D944" s="12">
        <v>42977</v>
      </c>
      <c r="E944" s="31" t="s">
        <v>811</v>
      </c>
      <c r="F944" s="13" t="s">
        <v>23</v>
      </c>
      <c r="G944" s="13" t="s">
        <v>33</v>
      </c>
      <c r="H944" s="13" t="s">
        <v>1492</v>
      </c>
      <c r="I944" s="36" t="s">
        <v>1493</v>
      </c>
      <c r="J944" s="13">
        <v>822</v>
      </c>
      <c r="K9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BOŚ.6743.822.2017.EJ</v>
      </c>
      <c r="L944" s="12">
        <v>43007</v>
      </c>
      <c r="M944" s="13" t="s">
        <v>19</v>
      </c>
      <c r="N944" s="11">
        <f ca="1">IF(zgłoszenia[[#This Row],[ID]]&gt;0,IF(zgłoszenia[[#This Row],[Data zakończenia sprawy]]=0,TODAY()-D944,zgłoszenia[[#This Row],[Data zakończenia sprawy]]-zgłoszenia[[#This Row],[Data wpływu wniosku]]),"")</f>
        <v>30</v>
      </c>
      <c r="O944" s="65">
        <f>IF($F944=dane!$B$8,6743+3,(IF($F944=dane!$B$9,6743+4,(IF($F944=dane!$B$10,6743+5,6743)))))</f>
        <v>6743</v>
      </c>
    </row>
    <row r="945" spans="1:15" ht="45" x14ac:dyDescent="0.25">
      <c r="A945" s="62">
        <f>IF(zgłoszenia[[#This Row],[ID]]&gt;0,A944+1,"--")</f>
        <v>942</v>
      </c>
      <c r="B945" s="14" t="s">
        <v>60</v>
      </c>
      <c r="C945" s="70">
        <v>18597</v>
      </c>
      <c r="D945" s="12">
        <v>42977</v>
      </c>
      <c r="E945" s="31" t="s">
        <v>811</v>
      </c>
      <c r="F945" s="13" t="s">
        <v>23</v>
      </c>
      <c r="G945" s="13" t="s">
        <v>33</v>
      </c>
      <c r="H945" s="13" t="s">
        <v>1013</v>
      </c>
      <c r="I945" s="36" t="s">
        <v>1494</v>
      </c>
      <c r="J945" s="13">
        <v>823</v>
      </c>
      <c r="K9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BOŚ.6743.823.2017.EJ</v>
      </c>
      <c r="L945" s="12">
        <v>43007</v>
      </c>
      <c r="M945" s="13" t="s">
        <v>19</v>
      </c>
      <c r="N945" s="11">
        <f ca="1">IF(zgłoszenia[[#This Row],[ID]]&gt;0,IF(zgłoszenia[[#This Row],[Data zakończenia sprawy]]=0,TODAY()-D945,zgłoszenia[[#This Row],[Data zakończenia sprawy]]-zgłoszenia[[#This Row],[Data wpływu wniosku]]),"")</f>
        <v>30</v>
      </c>
      <c r="O945" s="65">
        <f>IF($F945=dane!$B$8,6743+3,(IF($F945=dane!$B$9,6743+4,(IF($F945=dane!$B$10,6743+5,6743)))))</f>
        <v>6743</v>
      </c>
    </row>
    <row r="946" spans="1:15" ht="30" x14ac:dyDescent="0.25">
      <c r="A946" s="62">
        <f>IF(zgłoszenia[[#This Row],[ID]]&gt;0,A945+1,"--")</f>
        <v>943</v>
      </c>
      <c r="B946" s="14" t="s">
        <v>60</v>
      </c>
      <c r="C946" s="70">
        <v>18594</v>
      </c>
      <c r="D946" s="12">
        <v>42977</v>
      </c>
      <c r="E946" s="31" t="s">
        <v>811</v>
      </c>
      <c r="F946" s="13" t="s">
        <v>23</v>
      </c>
      <c r="G946" s="13" t="s">
        <v>33</v>
      </c>
      <c r="H946" s="13" t="s">
        <v>785</v>
      </c>
      <c r="I946" s="36" t="s">
        <v>1495</v>
      </c>
      <c r="J946" s="13">
        <v>821</v>
      </c>
      <c r="K9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BOŚ.6743.821.2017.EJ</v>
      </c>
      <c r="L946" s="12">
        <v>43018</v>
      </c>
      <c r="M946" s="13" t="s">
        <v>22</v>
      </c>
      <c r="N946" s="11">
        <f ca="1">IF(zgłoszenia[[#This Row],[ID]]&gt;0,IF(zgłoszenia[[#This Row],[Data zakończenia sprawy]]=0,TODAY()-D946,zgłoszenia[[#This Row],[Data zakończenia sprawy]]-zgłoszenia[[#This Row],[Data wpływu wniosku]]),"")</f>
        <v>41</v>
      </c>
      <c r="O946" s="65">
        <f>IF($F946=dane!$B$8,6743+3,(IF($F946=dane!$B$9,6743+4,(IF($F946=dane!$B$10,6743+5,6743)))))</f>
        <v>6743</v>
      </c>
    </row>
    <row r="947" spans="1:15" ht="45" x14ac:dyDescent="0.25">
      <c r="A947" s="62">
        <f>IF(zgłoszenia[[#This Row],[ID]]&gt;0,A946+1,"--")</f>
        <v>944</v>
      </c>
      <c r="B947" s="14" t="s">
        <v>60</v>
      </c>
      <c r="C947" s="70">
        <v>18592</v>
      </c>
      <c r="D947" s="12">
        <v>42977</v>
      </c>
      <c r="E947" s="31" t="s">
        <v>811</v>
      </c>
      <c r="F947" s="13" t="s">
        <v>23</v>
      </c>
      <c r="G947" s="13" t="s">
        <v>33</v>
      </c>
      <c r="H947" s="13" t="s">
        <v>33</v>
      </c>
      <c r="I947" s="36" t="s">
        <v>1496</v>
      </c>
      <c r="J947" s="13">
        <v>820</v>
      </c>
      <c r="K9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BOŚ.6743.820.2017.EJ</v>
      </c>
      <c r="L947" s="12">
        <v>43007</v>
      </c>
      <c r="M947" s="13" t="s">
        <v>19</v>
      </c>
      <c r="N947" s="11">
        <f ca="1">IF(zgłoszenia[[#This Row],[ID]]&gt;0,IF(zgłoszenia[[#This Row],[Data zakończenia sprawy]]=0,TODAY()-D947,zgłoszenia[[#This Row],[Data zakończenia sprawy]]-zgłoszenia[[#This Row],[Data wpływu wniosku]]),"")</f>
        <v>30</v>
      </c>
      <c r="O947" s="65">
        <f>IF($F947=dane!$B$8,6743+3,(IF($F947=dane!$B$9,6743+4,(IF($F947=dane!$B$10,6743+5,6743)))))</f>
        <v>6743</v>
      </c>
    </row>
    <row r="948" spans="1:15" ht="45" x14ac:dyDescent="0.25">
      <c r="A948" s="62">
        <f>IF(zgłoszenia[[#This Row],[ID]]&gt;0,A947+1,"--")</f>
        <v>945</v>
      </c>
      <c r="B948" s="14" t="s">
        <v>60</v>
      </c>
      <c r="C948" s="70">
        <v>18598</v>
      </c>
      <c r="D948" s="12">
        <v>42977</v>
      </c>
      <c r="E948" s="31" t="s">
        <v>811</v>
      </c>
      <c r="F948" s="13" t="s">
        <v>23</v>
      </c>
      <c r="G948" s="13" t="s">
        <v>33</v>
      </c>
      <c r="H948" s="13" t="s">
        <v>147</v>
      </c>
      <c r="I948" s="36" t="s">
        <v>1497</v>
      </c>
      <c r="J948" s="13">
        <v>824</v>
      </c>
      <c r="K9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BOŚ.6743.824.2017.EJ</v>
      </c>
      <c r="L948" s="12">
        <v>43007</v>
      </c>
      <c r="M948" s="13" t="s">
        <v>19</v>
      </c>
      <c r="N948" s="11">
        <f ca="1">IF(zgłoszenia[[#This Row],[ID]]&gt;0,IF(zgłoszenia[[#This Row],[Data zakończenia sprawy]]=0,TODAY()-D948,zgłoszenia[[#This Row],[Data zakończenia sprawy]]-zgłoszenia[[#This Row],[Data wpływu wniosku]]),"")</f>
        <v>30</v>
      </c>
      <c r="O948" s="65">
        <f>IF($F948=dane!$B$8,6743+3,(IF($F948=dane!$B$9,6743+4,(IF($F948=dane!$B$10,6743+5,6743)))))</f>
        <v>6743</v>
      </c>
    </row>
    <row r="949" spans="1:15" ht="45" x14ac:dyDescent="0.25">
      <c r="A949" s="62">
        <f>IF(zgłoszenia[[#This Row],[ID]]&gt;0,A948+1,"--")</f>
        <v>946</v>
      </c>
      <c r="B949" s="14" t="s">
        <v>60</v>
      </c>
      <c r="C949" s="70">
        <v>18662</v>
      </c>
      <c r="D949" s="12">
        <v>42978</v>
      </c>
      <c r="E949" s="31" t="s">
        <v>811</v>
      </c>
      <c r="F949" s="13" t="s">
        <v>23</v>
      </c>
      <c r="G949" s="13" t="s">
        <v>33</v>
      </c>
      <c r="H949" s="13" t="s">
        <v>278</v>
      </c>
      <c r="I949" s="36" t="s">
        <v>1498</v>
      </c>
      <c r="J949" s="13">
        <v>825</v>
      </c>
      <c r="K9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BOŚ.6743.825.2017.EJ</v>
      </c>
      <c r="L949" s="12">
        <v>43014</v>
      </c>
      <c r="M949" s="13" t="s">
        <v>19</v>
      </c>
      <c r="N949" s="11">
        <f ca="1">IF(zgłoszenia[[#This Row],[ID]]&gt;0,IF(zgłoszenia[[#This Row],[Data zakończenia sprawy]]=0,TODAY()-D949,zgłoszenia[[#This Row],[Data zakończenia sprawy]]-zgłoszenia[[#This Row],[Data wpływu wniosku]]),"")</f>
        <v>36</v>
      </c>
      <c r="O949" s="65">
        <f>IF($F949=dane!$B$8,6743+3,(IF($F949=dane!$B$9,6743+4,(IF($F949=dane!$B$10,6743+5,6743)))))</f>
        <v>6743</v>
      </c>
    </row>
    <row r="950" spans="1:15" ht="45" x14ac:dyDescent="0.25">
      <c r="A950" s="62">
        <f>IF(zgłoszenia[[#This Row],[ID]]&gt;0,A949+1,"--")</f>
        <v>947</v>
      </c>
      <c r="B950" s="14" t="s">
        <v>60</v>
      </c>
      <c r="C950" s="70">
        <v>18663</v>
      </c>
      <c r="D950" s="12">
        <v>42978</v>
      </c>
      <c r="E950" s="31" t="s">
        <v>811</v>
      </c>
      <c r="F950" s="13" t="s">
        <v>23</v>
      </c>
      <c r="G950" s="13" t="s">
        <v>33</v>
      </c>
      <c r="H950" s="13" t="s">
        <v>278</v>
      </c>
      <c r="I950" s="36" t="s">
        <v>1499</v>
      </c>
      <c r="J950" s="13">
        <v>826</v>
      </c>
      <c r="K9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BOŚ.6743.826.2017.EJ</v>
      </c>
      <c r="L950" s="12">
        <v>43014</v>
      </c>
      <c r="M950" s="13" t="s">
        <v>19</v>
      </c>
      <c r="N950" s="11">
        <f ca="1">IF(zgłoszenia[[#This Row],[ID]]&gt;0,IF(zgłoszenia[[#This Row],[Data zakończenia sprawy]]=0,TODAY()-D950,zgłoszenia[[#This Row],[Data zakończenia sprawy]]-zgłoszenia[[#This Row],[Data wpływu wniosku]]),"")</f>
        <v>36</v>
      </c>
      <c r="O950" s="65">
        <f>IF($F950=dane!$B$8,6743+3,(IF($F950=dane!$B$9,6743+4,(IF($F950=dane!$B$10,6743+5,6743)))))</f>
        <v>6743</v>
      </c>
    </row>
    <row r="951" spans="1:15" ht="60" x14ac:dyDescent="0.25">
      <c r="A951" s="62">
        <f>IF(zgłoszenia[[#This Row],[ID]]&gt;0,A950+1,"--")</f>
        <v>948</v>
      </c>
      <c r="B951" s="14" t="s">
        <v>37</v>
      </c>
      <c r="C951" s="70">
        <v>18655</v>
      </c>
      <c r="D951" s="12">
        <v>42978</v>
      </c>
      <c r="E951" s="31" t="s">
        <v>1500</v>
      </c>
      <c r="F951" s="13" t="s">
        <v>28</v>
      </c>
      <c r="G951" s="13" t="s">
        <v>29</v>
      </c>
      <c r="H951" s="13" t="s">
        <v>99</v>
      </c>
      <c r="I951" s="36" t="s">
        <v>1501</v>
      </c>
      <c r="J951" s="13">
        <v>833</v>
      </c>
      <c r="K9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BOŚ.6743.833.2017.AŁ</v>
      </c>
      <c r="L951" s="12">
        <v>43038</v>
      </c>
      <c r="M951" s="13" t="s">
        <v>19</v>
      </c>
      <c r="N951" s="11">
        <f ca="1">IF(zgłoszenia[[#This Row],[ID]]&gt;0,IF(zgłoszenia[[#This Row],[Data zakończenia sprawy]]=0,TODAY()-D951,zgłoszenia[[#This Row],[Data zakończenia sprawy]]-zgłoszenia[[#This Row],[Data wpływu wniosku]]),"")</f>
        <v>60</v>
      </c>
      <c r="O951" s="65">
        <f>IF($F951=dane!$B$8,6743+3,(IF($F951=dane!$B$9,6743+4,(IF($F951=dane!$B$10,6743+5,6743)))))</f>
        <v>6743</v>
      </c>
    </row>
    <row r="952" spans="1:15" ht="45" x14ac:dyDescent="0.25">
      <c r="A952" s="62">
        <f>IF(zgłoszenia[[#This Row],[ID]]&gt;0,A951+1,"--")</f>
        <v>949</v>
      </c>
      <c r="B952" s="14" t="s">
        <v>11</v>
      </c>
      <c r="C952" s="70">
        <v>18631</v>
      </c>
      <c r="D952" s="12">
        <v>42978</v>
      </c>
      <c r="E952" s="31" t="s">
        <v>69</v>
      </c>
      <c r="F952" s="13" t="s">
        <v>17</v>
      </c>
      <c r="G952" s="13" t="s">
        <v>24</v>
      </c>
      <c r="H952" s="13" t="s">
        <v>1502</v>
      </c>
      <c r="I952" s="36" t="s">
        <v>1538</v>
      </c>
      <c r="J952" s="13">
        <v>827</v>
      </c>
      <c r="K9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BOŚ.6743.827.2017.AA</v>
      </c>
      <c r="L952" s="12">
        <v>42990</v>
      </c>
      <c r="M952" s="13" t="s">
        <v>19</v>
      </c>
      <c r="N952" s="11">
        <f ca="1">IF(zgłoszenia[[#This Row],[ID]]&gt;0,IF(zgłoszenia[[#This Row],[Data zakończenia sprawy]]=0,TODAY()-D952,zgłoszenia[[#This Row],[Data zakończenia sprawy]]-zgłoszenia[[#This Row],[Data wpływu wniosku]]),"")</f>
        <v>12</v>
      </c>
      <c r="O952" s="65">
        <f>IF($F952=dane!$B$8,6743+3,(IF($F952=dane!$B$9,6743+4,(IF($F952=dane!$B$10,6743+5,6743)))))</f>
        <v>6743</v>
      </c>
    </row>
    <row r="953" spans="1:15" ht="30" x14ac:dyDescent="0.25">
      <c r="A953" s="62">
        <f>IF(zgłoszenia[[#This Row],[ID]]&gt;0,A952+1,"--")</f>
        <v>950</v>
      </c>
      <c r="B953" s="14" t="s">
        <v>38</v>
      </c>
      <c r="C953" s="70">
        <v>18730</v>
      </c>
      <c r="D953" s="12">
        <v>42979</v>
      </c>
      <c r="E953" s="31" t="s">
        <v>180</v>
      </c>
      <c r="F953" s="13" t="s">
        <v>17</v>
      </c>
      <c r="G953" s="13" t="s">
        <v>18</v>
      </c>
      <c r="H953" s="13" t="s">
        <v>211</v>
      </c>
      <c r="I953" s="36" t="s">
        <v>1503</v>
      </c>
      <c r="J953" s="13">
        <v>829</v>
      </c>
      <c r="K9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BOŚ.6743.829.2017.IN</v>
      </c>
      <c r="L953" s="12">
        <v>43007</v>
      </c>
      <c r="M953" s="13" t="s">
        <v>31</v>
      </c>
      <c r="N953" s="11">
        <f ca="1">IF(zgłoszenia[[#This Row],[ID]]&gt;0,IF(zgłoszenia[[#This Row],[Data zakończenia sprawy]]=0,TODAY()-D953,zgłoszenia[[#This Row],[Data zakończenia sprawy]]-zgłoszenia[[#This Row],[Data wpływu wniosku]]),"")</f>
        <v>28</v>
      </c>
      <c r="O953" s="65">
        <f>IF($F953=dane!$B$8,6743+3,(IF($F953=dane!$B$9,6743+4,(IF($F953=dane!$B$10,6743+5,6743)))))</f>
        <v>6743</v>
      </c>
    </row>
    <row r="954" spans="1:15" ht="45" x14ac:dyDescent="0.25">
      <c r="A954" s="62">
        <f>IF(zgłoszenia[[#This Row],[ID]]&gt;0,A953+1,"--")</f>
        <v>951</v>
      </c>
      <c r="B954" s="14" t="s">
        <v>61</v>
      </c>
      <c r="C954" s="70">
        <v>18773</v>
      </c>
      <c r="D954" s="12">
        <v>42979</v>
      </c>
      <c r="E954" s="31" t="s">
        <v>1504</v>
      </c>
      <c r="F954" s="13" t="s">
        <v>17</v>
      </c>
      <c r="G954" s="13" t="s">
        <v>26</v>
      </c>
      <c r="H954" s="13" t="s">
        <v>443</v>
      </c>
      <c r="I954" s="36" t="s">
        <v>1505</v>
      </c>
      <c r="J954" s="13">
        <v>841</v>
      </c>
      <c r="K9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BOŚ.6743.841.2017.WK</v>
      </c>
      <c r="L954" s="12">
        <v>43013</v>
      </c>
      <c r="M954" s="13" t="s">
        <v>19</v>
      </c>
      <c r="N954" s="11">
        <f ca="1">IF(zgłoszenia[[#This Row],[ID]]&gt;0,IF(zgłoszenia[[#This Row],[Data zakończenia sprawy]]=0,TODAY()-D954,zgłoszenia[[#This Row],[Data zakończenia sprawy]]-zgłoszenia[[#This Row],[Data wpływu wniosku]]),"")</f>
        <v>34</v>
      </c>
      <c r="O954" s="65">
        <f>IF($F954=dane!$B$8,6743+3,(IF($F954=dane!$B$9,6743+4,(IF($F954=dane!$B$10,6743+5,6743)))))</f>
        <v>6743</v>
      </c>
    </row>
    <row r="955" spans="1:15" ht="45" x14ac:dyDescent="0.25">
      <c r="A955" s="62">
        <f>IF(zgłoszenia[[#This Row],[ID]]&gt;0,A954+1,"--")</f>
        <v>952</v>
      </c>
      <c r="B955" s="14" t="s">
        <v>37</v>
      </c>
      <c r="C955" s="70">
        <v>18840</v>
      </c>
      <c r="D955" s="12">
        <v>42982</v>
      </c>
      <c r="E955" s="31" t="s">
        <v>1028</v>
      </c>
      <c r="F955" s="13" t="s">
        <v>17</v>
      </c>
      <c r="G955" s="13" t="s">
        <v>29</v>
      </c>
      <c r="H955" s="13" t="s">
        <v>309</v>
      </c>
      <c r="I955" s="36" t="s">
        <v>1506</v>
      </c>
      <c r="J955" s="13">
        <v>851</v>
      </c>
      <c r="K95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BOŚ.6743.851.2017.AŁ</v>
      </c>
      <c r="L955" s="12">
        <v>43000</v>
      </c>
      <c r="M955" s="13" t="s">
        <v>19</v>
      </c>
      <c r="N955" s="11">
        <f ca="1">IF(zgłoszenia[[#This Row],[ID]]&gt;0,IF(zgłoszenia[[#This Row],[Data zakończenia sprawy]]=0,TODAY()-D955,zgłoszenia[[#This Row],[Data zakończenia sprawy]]-zgłoszenia[[#This Row],[Data wpływu wniosku]]),"")</f>
        <v>18</v>
      </c>
      <c r="O955" s="65">
        <f>IF($F955=dane!$B$8,6743+3,(IF($F955=dane!$B$9,6743+4,(IF($F955=dane!$B$10,6743+5,6743)))))</f>
        <v>6743</v>
      </c>
    </row>
    <row r="956" spans="1:15" ht="30" x14ac:dyDescent="0.25">
      <c r="A956" s="62">
        <f>IF(zgłoszenia[[#This Row],[ID]]&gt;0,A955+1,"--")</f>
        <v>953</v>
      </c>
      <c r="B956" s="14" t="s">
        <v>60</v>
      </c>
      <c r="C956" s="70">
        <v>18830</v>
      </c>
      <c r="D956" s="12">
        <v>42982</v>
      </c>
      <c r="E956" s="31" t="s">
        <v>911</v>
      </c>
      <c r="F956" s="13" t="s">
        <v>17</v>
      </c>
      <c r="G956" s="13" t="s">
        <v>33</v>
      </c>
      <c r="H956" s="13" t="s">
        <v>145</v>
      </c>
      <c r="I956" s="36" t="s">
        <v>1149</v>
      </c>
      <c r="J956" s="13">
        <v>835</v>
      </c>
      <c r="K9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BOŚ.6743.835.2017.EJ</v>
      </c>
      <c r="L956" s="12">
        <v>43018</v>
      </c>
      <c r="M956" s="13" t="s">
        <v>22</v>
      </c>
      <c r="N956" s="11">
        <f ca="1">IF(zgłoszenia[[#This Row],[ID]]&gt;0,IF(zgłoszenia[[#This Row],[Data zakończenia sprawy]]=0,TODAY()-D956,zgłoszenia[[#This Row],[Data zakończenia sprawy]]-zgłoszenia[[#This Row],[Data wpływu wniosku]]),"")</f>
        <v>36</v>
      </c>
      <c r="O956" s="65">
        <f>IF($F956=dane!$B$8,6743+3,(IF($F956=dane!$B$9,6743+4,(IF($F956=dane!$B$10,6743+5,6743)))))</f>
        <v>6743</v>
      </c>
    </row>
    <row r="957" spans="1:15" ht="45" x14ac:dyDescent="0.25">
      <c r="A957" s="62">
        <f>IF(zgłoszenia[[#This Row],[ID]]&gt;0,A956+1,"--")</f>
        <v>954</v>
      </c>
      <c r="B957" s="14" t="s">
        <v>60</v>
      </c>
      <c r="C957" s="70">
        <v>18841</v>
      </c>
      <c r="D957" s="12">
        <v>42982</v>
      </c>
      <c r="E957" s="31" t="s">
        <v>1511</v>
      </c>
      <c r="F957" s="13" t="s">
        <v>57</v>
      </c>
      <c r="G957" s="13" t="s">
        <v>29</v>
      </c>
      <c r="H957" s="13" t="s">
        <v>118</v>
      </c>
      <c r="I957" s="36" t="s">
        <v>1507</v>
      </c>
      <c r="J957" s="13">
        <v>51</v>
      </c>
      <c r="K9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BOŚ.6748.51.2017.EJ</v>
      </c>
      <c r="L957" s="12">
        <v>43003</v>
      </c>
      <c r="M957" s="13" t="s">
        <v>19</v>
      </c>
      <c r="N957" s="11">
        <f ca="1">IF(zgłoszenia[[#This Row],[ID]]&gt;0,IF(zgłoszenia[[#This Row],[Data zakończenia sprawy]]=0,TODAY()-D957,zgłoszenia[[#This Row],[Data zakończenia sprawy]]-zgłoszenia[[#This Row],[Data wpływu wniosku]]),"")</f>
        <v>21</v>
      </c>
      <c r="O957" s="65">
        <f>IF($F957=dane!$B$8,6743+3,(IF($F957=dane!$B$9,6743+4,(IF($F957=dane!$B$10,6743+5,6743)))))</f>
        <v>6748</v>
      </c>
    </row>
    <row r="958" spans="1:15" ht="30" x14ac:dyDescent="0.25">
      <c r="A958" s="62">
        <f>IF(zgłoszenia[[#This Row],[ID]]&gt;0,A957+1,"--")</f>
        <v>955</v>
      </c>
      <c r="B958" s="14" t="s">
        <v>60</v>
      </c>
      <c r="C958" s="70">
        <v>18790</v>
      </c>
      <c r="D958" s="12">
        <v>42979</v>
      </c>
      <c r="E958" s="31" t="s">
        <v>1508</v>
      </c>
      <c r="F958" s="13" t="s">
        <v>57</v>
      </c>
      <c r="G958" s="13" t="s">
        <v>33</v>
      </c>
      <c r="H958" s="13" t="s">
        <v>102</v>
      </c>
      <c r="I958" s="36" t="s">
        <v>1509</v>
      </c>
      <c r="J958" s="13">
        <v>49</v>
      </c>
      <c r="K9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BOŚ.6748.49.2017.EJ</v>
      </c>
      <c r="L958" s="12">
        <v>42999</v>
      </c>
      <c r="M958" s="13" t="s">
        <v>31</v>
      </c>
      <c r="N958" s="11">
        <f ca="1">IF(zgłoszenia[[#This Row],[ID]]&gt;0,IF(zgłoszenia[[#This Row],[Data zakończenia sprawy]]=0,TODAY()-D958,zgłoszenia[[#This Row],[Data zakończenia sprawy]]-zgłoszenia[[#This Row],[Data wpływu wniosku]]),"")</f>
        <v>20</v>
      </c>
      <c r="O958" s="65">
        <f>IF($F958=dane!$B$8,6743+3,(IF($F958=dane!$B$9,6743+4,(IF($F958=dane!$B$10,6743+5,6743)))))</f>
        <v>6748</v>
      </c>
    </row>
    <row r="959" spans="1:15" ht="45" x14ac:dyDescent="0.25">
      <c r="A959" s="62">
        <f>IF(zgłoszenia[[#This Row],[ID]]&gt;0,A958+1,"--")</f>
        <v>956</v>
      </c>
      <c r="B959" s="14" t="s">
        <v>60</v>
      </c>
      <c r="C959" s="70">
        <v>18837</v>
      </c>
      <c r="D959" s="12">
        <v>42982</v>
      </c>
      <c r="E959" s="31" t="s">
        <v>1510</v>
      </c>
      <c r="F959" s="13" t="s">
        <v>57</v>
      </c>
      <c r="G959" s="13" t="s">
        <v>29</v>
      </c>
      <c r="H959" s="13" t="s">
        <v>118</v>
      </c>
      <c r="I959" s="36" t="s">
        <v>1512</v>
      </c>
      <c r="J959" s="13">
        <v>50</v>
      </c>
      <c r="K9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BOŚ.6748.50.2017.EJ</v>
      </c>
      <c r="L959" s="12">
        <v>43003</v>
      </c>
      <c r="M959" s="13" t="s">
        <v>19</v>
      </c>
      <c r="N959" s="11">
        <f ca="1">IF(zgłoszenia[[#This Row],[ID]]&gt;0,IF(zgłoszenia[[#This Row],[Data zakończenia sprawy]]=0,TODAY()-D959,zgłoszenia[[#This Row],[Data zakończenia sprawy]]-zgłoszenia[[#This Row],[Data wpływu wniosku]]),"")</f>
        <v>21</v>
      </c>
      <c r="O959" s="65">
        <f>IF($F959=dane!$B$8,6743+3,(IF($F959=dane!$B$9,6743+4,(IF($F959=dane!$B$10,6743+5,6743)))))</f>
        <v>6748</v>
      </c>
    </row>
    <row r="960" spans="1:15" ht="45" x14ac:dyDescent="0.25">
      <c r="A960" s="62">
        <f>IF(zgłoszenia[[#This Row],[ID]]&gt;0,A959+1,"--")</f>
        <v>957</v>
      </c>
      <c r="B960" s="14" t="s">
        <v>59</v>
      </c>
      <c r="C960" s="70">
        <v>18807</v>
      </c>
      <c r="D960" s="12">
        <v>42979</v>
      </c>
      <c r="E960" s="31" t="s">
        <v>1515</v>
      </c>
      <c r="F960" s="13" t="s">
        <v>17</v>
      </c>
      <c r="G960" s="13" t="s">
        <v>29</v>
      </c>
      <c r="H960" s="13" t="s">
        <v>118</v>
      </c>
      <c r="I960" s="36" t="s">
        <v>1423</v>
      </c>
      <c r="J960" s="13">
        <v>843</v>
      </c>
      <c r="K9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BOŚ.6743.843.2017.SR</v>
      </c>
      <c r="L960" s="12">
        <v>42991</v>
      </c>
      <c r="M960" s="13" t="s">
        <v>19</v>
      </c>
      <c r="N960" s="11">
        <f ca="1">IF(zgłoszenia[[#This Row],[ID]]&gt;0,IF(zgłoszenia[[#This Row],[Data zakończenia sprawy]]=0,TODAY()-D960,zgłoszenia[[#This Row],[Data zakończenia sprawy]]-zgłoszenia[[#This Row],[Data wpływu wniosku]]),"")</f>
        <v>12</v>
      </c>
      <c r="O960" s="65">
        <f>IF($F960=dane!$B$8,6743+3,(IF($F960=dane!$B$9,6743+4,(IF($F960=dane!$B$10,6743+5,6743)))))</f>
        <v>6743</v>
      </c>
    </row>
    <row r="961" spans="1:38" ht="30" x14ac:dyDescent="0.25">
      <c r="A961" s="62">
        <f>IF(zgłoszenia[[#This Row],[ID]]&gt;0,A960+1,"--")</f>
        <v>958</v>
      </c>
      <c r="B961" s="14" t="s">
        <v>38</v>
      </c>
      <c r="C961" s="70">
        <v>18941</v>
      </c>
      <c r="D961" s="12">
        <v>42983</v>
      </c>
      <c r="E961" s="31" t="s">
        <v>180</v>
      </c>
      <c r="F961" s="13" t="s">
        <v>17</v>
      </c>
      <c r="G961" s="13" t="s">
        <v>18</v>
      </c>
      <c r="H961" s="13" t="s">
        <v>980</v>
      </c>
      <c r="I961" s="36" t="s">
        <v>1516</v>
      </c>
      <c r="J961" s="13">
        <v>859</v>
      </c>
      <c r="K9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BOŚ.6743.859.2017.IN</v>
      </c>
      <c r="L961" s="12">
        <v>43024</v>
      </c>
      <c r="M961" s="13" t="s">
        <v>22</v>
      </c>
      <c r="N961" s="11">
        <f ca="1">IF(zgłoszenia[[#This Row],[ID]]&gt;0,IF(zgłoszenia[[#This Row],[Data zakończenia sprawy]]=0,TODAY()-D961,zgłoszenia[[#This Row],[Data zakończenia sprawy]]-zgłoszenia[[#This Row],[Data wpływu wniosku]]),"")</f>
        <v>41</v>
      </c>
      <c r="O961" s="65">
        <f>IF($F961=dane!$B$8,6743+3,(IF($F961=dane!$B$9,6743+4,(IF($F961=dane!$B$10,6743+5,6743)))))</f>
        <v>6743</v>
      </c>
    </row>
    <row r="962" spans="1:38" ht="45" x14ac:dyDescent="0.25">
      <c r="A962" s="62">
        <f>IF(zgłoszenia[[#This Row],[ID]]&gt;0,A961+1,"--")</f>
        <v>959</v>
      </c>
      <c r="B962" s="14" t="s">
        <v>39</v>
      </c>
      <c r="C962" s="70">
        <v>19005</v>
      </c>
      <c r="D962" s="12">
        <v>42983</v>
      </c>
      <c r="E962" s="31" t="s">
        <v>1028</v>
      </c>
      <c r="F962" s="13" t="s">
        <v>17</v>
      </c>
      <c r="G962" s="13" t="s">
        <v>32</v>
      </c>
      <c r="H962" s="13" t="s">
        <v>321</v>
      </c>
      <c r="I962" s="36" t="s">
        <v>1517</v>
      </c>
      <c r="J962" s="13">
        <v>834</v>
      </c>
      <c r="K9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BOŚ.6743.834.2017.MS</v>
      </c>
      <c r="L962" s="12">
        <v>43000</v>
      </c>
      <c r="M962" s="13" t="s">
        <v>19</v>
      </c>
      <c r="N962" s="11">
        <f ca="1">IF(zgłoszenia[[#This Row],[ID]]&gt;0,IF(zgłoszenia[[#This Row],[Data zakończenia sprawy]]=0,TODAY()-D962,zgłoszenia[[#This Row],[Data zakończenia sprawy]]-zgłoszenia[[#This Row],[Data wpływu wniosku]]),"")</f>
        <v>17</v>
      </c>
      <c r="O962" s="65">
        <f>IF($F962=dane!$B$8,6743+3,(IF($F962=dane!$B$9,6743+4,(IF($F962=dane!$B$10,6743+5,6743)))))</f>
        <v>6743</v>
      </c>
    </row>
    <row r="963" spans="1:38" ht="105" x14ac:dyDescent="0.25">
      <c r="A963" s="62">
        <f>IF(zgłoszenia[[#This Row],[ID]]&gt;0,A962+1,"--")</f>
        <v>960</v>
      </c>
      <c r="B963" s="14" t="s">
        <v>37</v>
      </c>
      <c r="C963" s="70">
        <v>19047</v>
      </c>
      <c r="D963" s="12">
        <v>42984</v>
      </c>
      <c r="E963" s="31" t="s">
        <v>1518</v>
      </c>
      <c r="F963" s="13" t="s">
        <v>23</v>
      </c>
      <c r="G963" s="13" t="s">
        <v>18</v>
      </c>
      <c r="H963" s="13" t="s">
        <v>1103</v>
      </c>
      <c r="I963" s="36" t="s">
        <v>1519</v>
      </c>
      <c r="J963" s="13">
        <v>838</v>
      </c>
      <c r="K9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BOŚ.6743.838.2017.AŁ</v>
      </c>
      <c r="L963" s="12">
        <v>42993</v>
      </c>
      <c r="M963" s="13" t="s">
        <v>19</v>
      </c>
      <c r="N963" s="11">
        <f ca="1">IF(zgłoszenia[[#This Row],[ID]]&gt;0,IF(zgłoszenia[[#This Row],[Data zakończenia sprawy]]=0,TODAY()-D963,zgłoszenia[[#This Row],[Data zakończenia sprawy]]-zgłoszenia[[#This Row],[Data wpływu wniosku]]),"")</f>
        <v>9</v>
      </c>
      <c r="O963" s="65">
        <f>IF($F963=dane!$B$8,6743+3,(IF($F963=dane!$B$9,6743+4,(IF($F963=dane!$B$10,6743+5,6743)))))</f>
        <v>6743</v>
      </c>
    </row>
    <row r="964" spans="1:38" ht="45" x14ac:dyDescent="0.25">
      <c r="A964" s="62">
        <f>IF(zgłoszenia[[#This Row],[ID]]&gt;0,A963+1,"--")</f>
        <v>961</v>
      </c>
      <c r="B964" s="14" t="s">
        <v>36</v>
      </c>
      <c r="C964" s="70">
        <v>19066</v>
      </c>
      <c r="D964" s="12">
        <v>42984</v>
      </c>
      <c r="E964" s="31" t="s">
        <v>1520</v>
      </c>
      <c r="F964" s="13" t="s">
        <v>57</v>
      </c>
      <c r="G964" s="13" t="s">
        <v>29</v>
      </c>
      <c r="H964" s="13" t="s">
        <v>87</v>
      </c>
      <c r="I964" s="36" t="s">
        <v>1521</v>
      </c>
      <c r="J964" s="13">
        <v>52</v>
      </c>
      <c r="K9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BOŚ.6748.52.2017.KŻ</v>
      </c>
      <c r="L964" s="12">
        <v>42992</v>
      </c>
      <c r="M964" s="13" t="s">
        <v>31</v>
      </c>
      <c r="N964" s="11">
        <f ca="1">IF(zgłoszenia[[#This Row],[ID]]&gt;0,IF(zgłoszenia[[#This Row],[Data zakończenia sprawy]]=0,TODAY()-D964,zgłoszenia[[#This Row],[Data zakończenia sprawy]]-zgłoszenia[[#This Row],[Data wpływu wniosku]]),"")</f>
        <v>8</v>
      </c>
      <c r="O964" s="65">
        <f>IF($F964=dane!$B$8,6743+3,(IF($F964=dane!$B$9,6743+4,(IF($F964=dane!$B$10,6743+5,6743)))))</f>
        <v>6748</v>
      </c>
    </row>
    <row r="965" spans="1:38" ht="45" x14ac:dyDescent="0.25">
      <c r="A965" s="62">
        <f>IF(zgłoszenia[[#This Row],[ID]]&gt;0,A964+1,"--")</f>
        <v>962</v>
      </c>
      <c r="B965" s="14" t="s">
        <v>12</v>
      </c>
      <c r="C965" s="70">
        <v>19105</v>
      </c>
      <c r="D965" s="12">
        <v>42985</v>
      </c>
      <c r="E965" s="31" t="s">
        <v>1105</v>
      </c>
      <c r="F965" s="13" t="s">
        <v>57</v>
      </c>
      <c r="G965" s="13" t="s">
        <v>24</v>
      </c>
      <c r="H965" s="13" t="s">
        <v>24</v>
      </c>
      <c r="I965" s="36" t="s">
        <v>1522</v>
      </c>
      <c r="J965" s="77">
        <v>58</v>
      </c>
      <c r="K965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BOŚ.6748.58.2017.WŚ</v>
      </c>
      <c r="L965" s="93">
        <v>43006</v>
      </c>
      <c r="M965" s="77" t="s">
        <v>19</v>
      </c>
      <c r="N965" s="88">
        <f ca="1">IF(zgłoszenia[[#This Row],[ID]]&gt;0,IF(zgłoszenia[[#This Row],[Data zakończenia sprawy]]=0,TODAY()-D965,zgłoszenia[[#This Row],[Data zakończenia sprawy]]-zgłoszenia[[#This Row],[Data wpływu wniosku]]),"")</f>
        <v>21</v>
      </c>
      <c r="O965" s="69">
        <f>IF($F965=dane!$B$8,6743+3,(IF($F965=dane!$B$9,6743+4,(IF($F965=dane!$B$10,6743+5,6743)))))</f>
        <v>6748</v>
      </c>
      <c r="P965" s="74"/>
      <c r="Q965" s="74"/>
      <c r="R965" s="74"/>
      <c r="S965" s="74"/>
      <c r="T965" s="74"/>
      <c r="U965" s="74"/>
      <c r="V965" s="74"/>
      <c r="W965" s="74"/>
      <c r="X965" s="74"/>
      <c r="Y965" s="74"/>
      <c r="Z965" s="74"/>
      <c r="AA965" s="74"/>
      <c r="AB965" s="74"/>
      <c r="AC965" s="74"/>
      <c r="AD965" s="74"/>
      <c r="AE965" s="74"/>
      <c r="AF965" s="74"/>
      <c r="AG965" s="74"/>
      <c r="AH965" s="74"/>
      <c r="AI965" s="74"/>
      <c r="AJ965" s="74"/>
      <c r="AK965" s="74"/>
      <c r="AL965" s="74"/>
    </row>
    <row r="966" spans="1:38" ht="45" x14ac:dyDescent="0.25">
      <c r="A966" s="62">
        <f>IF(zgłoszenia[[#This Row],[ID]]&gt;0,A965+1,"--")</f>
        <v>963</v>
      </c>
      <c r="B966" s="14" t="s">
        <v>1277</v>
      </c>
      <c r="C966" s="70">
        <v>19078</v>
      </c>
      <c r="D966" s="12">
        <v>42984</v>
      </c>
      <c r="E966" s="31" t="s">
        <v>1523</v>
      </c>
      <c r="F966" s="13" t="s">
        <v>17</v>
      </c>
      <c r="G966" s="13" t="s">
        <v>29</v>
      </c>
      <c r="H966" s="13" t="s">
        <v>99</v>
      </c>
      <c r="I966" s="36" t="s">
        <v>641</v>
      </c>
      <c r="J966" s="13">
        <v>850</v>
      </c>
      <c r="K9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BOŚ.6743.850.2017.WN</v>
      </c>
      <c r="L966" s="12">
        <v>42992</v>
      </c>
      <c r="M966" s="13" t="s">
        <v>19</v>
      </c>
      <c r="N966" s="11">
        <f ca="1">IF(zgłoszenia[[#This Row],[ID]]&gt;0,IF(zgłoszenia[[#This Row],[Data zakończenia sprawy]]=0,TODAY()-D966,zgłoszenia[[#This Row],[Data zakończenia sprawy]]-zgłoszenia[[#This Row],[Data wpływu wniosku]]),"")</f>
        <v>8</v>
      </c>
      <c r="O966" s="65">
        <f>IF($F966=dane!$B$8,6743+3,(IF($F966=dane!$B$9,6743+4,(IF($F966=dane!$B$10,6743+5,6743)))))</f>
        <v>6743</v>
      </c>
    </row>
    <row r="967" spans="1:38" ht="45" x14ac:dyDescent="0.25">
      <c r="A967" s="62">
        <f>IF(zgłoszenia[[#This Row],[ID]]&gt;0,A966+1,"--")</f>
        <v>964</v>
      </c>
      <c r="B967" s="14" t="s">
        <v>36</v>
      </c>
      <c r="C967" s="70">
        <v>19200</v>
      </c>
      <c r="D967" s="12">
        <v>42985</v>
      </c>
      <c r="E967" s="31" t="s">
        <v>1102</v>
      </c>
      <c r="F967" s="13" t="s">
        <v>23</v>
      </c>
      <c r="G967" s="13" t="s">
        <v>29</v>
      </c>
      <c r="H967" s="13" t="s">
        <v>29</v>
      </c>
      <c r="I967" s="36" t="s">
        <v>1524</v>
      </c>
      <c r="J967" s="13">
        <v>837</v>
      </c>
      <c r="K9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BOŚ.6743.837.2017.KŻ</v>
      </c>
      <c r="L967" s="12">
        <v>43006</v>
      </c>
      <c r="M967" s="13" t="s">
        <v>19</v>
      </c>
      <c r="N967" s="11">
        <f ca="1">IF(zgłoszenia[[#This Row],[ID]]&gt;0,IF(zgłoszenia[[#This Row],[Data zakończenia sprawy]]=0,TODAY()-D967,zgłoszenia[[#This Row],[Data zakończenia sprawy]]-zgłoszenia[[#This Row],[Data wpływu wniosku]]),"")</f>
        <v>21</v>
      </c>
      <c r="O967" s="65">
        <f>IF($F967=dane!$B$8,6743+3,(IF($F967=dane!$B$9,6743+4,(IF($F967=dane!$B$10,6743+5,6743)))))</f>
        <v>6743</v>
      </c>
    </row>
    <row r="968" spans="1:38" ht="45" x14ac:dyDescent="0.25">
      <c r="A968" s="62">
        <f>IF(zgłoszenia[[#This Row],[ID]]&gt;0,A967+1,"--")</f>
        <v>965</v>
      </c>
      <c r="B968" s="14" t="s">
        <v>38</v>
      </c>
      <c r="C968" s="70">
        <v>19193</v>
      </c>
      <c r="D968" s="12">
        <v>42985</v>
      </c>
      <c r="E968" s="31" t="s">
        <v>261</v>
      </c>
      <c r="F968" s="13" t="s">
        <v>25</v>
      </c>
      <c r="G968" s="13" t="s">
        <v>18</v>
      </c>
      <c r="H968" s="13" t="s">
        <v>70</v>
      </c>
      <c r="I968" s="36" t="s">
        <v>1525</v>
      </c>
      <c r="J968" s="13">
        <v>860</v>
      </c>
      <c r="K9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BOŚ.6743.860.2017.IN</v>
      </c>
      <c r="L968" s="12">
        <v>43003</v>
      </c>
      <c r="M968" s="13" t="s">
        <v>19</v>
      </c>
      <c r="N968" s="11">
        <f ca="1">IF(zgłoszenia[[#This Row],[ID]]&gt;0,IF(zgłoszenia[[#This Row],[Data zakończenia sprawy]]=0,TODAY()-D968,zgłoszenia[[#This Row],[Data zakończenia sprawy]]-zgłoszenia[[#This Row],[Data wpływu wniosku]]),"")</f>
        <v>18</v>
      </c>
      <c r="O968" s="65">
        <f>IF($F968=dane!$B$8,6743+3,(IF($F968=dane!$B$9,6743+4,(IF($F968=dane!$B$10,6743+5,6743)))))</f>
        <v>6743</v>
      </c>
    </row>
    <row r="969" spans="1:38" ht="45" x14ac:dyDescent="0.25">
      <c r="A969" s="62">
        <f>IF(zgłoszenia[[#This Row],[ID]]&gt;0,A968+1,"--")</f>
        <v>966</v>
      </c>
      <c r="B969" s="14" t="s">
        <v>38</v>
      </c>
      <c r="C969" s="70">
        <v>19194</v>
      </c>
      <c r="D969" s="12">
        <v>42985</v>
      </c>
      <c r="E969" s="31" t="s">
        <v>1526</v>
      </c>
      <c r="F969" s="13" t="s">
        <v>25</v>
      </c>
      <c r="G969" s="13" t="s">
        <v>18</v>
      </c>
      <c r="H969" s="13" t="s">
        <v>70</v>
      </c>
      <c r="I969" s="36" t="s">
        <v>1525</v>
      </c>
      <c r="J969" s="13">
        <v>861</v>
      </c>
      <c r="K9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BOŚ.6743.861.2017.IN</v>
      </c>
      <c r="L969" s="12">
        <v>43003</v>
      </c>
      <c r="M969" s="13" t="s">
        <v>19</v>
      </c>
      <c r="N969" s="11">
        <f ca="1">IF(zgłoszenia[[#This Row],[ID]]&gt;0,IF(zgłoszenia[[#This Row],[Data zakończenia sprawy]]=0,TODAY()-D969,zgłoszenia[[#This Row],[Data zakończenia sprawy]]-zgłoszenia[[#This Row],[Data wpływu wniosku]]),"")</f>
        <v>18</v>
      </c>
      <c r="O969" s="69">
        <f>IF($F969=dane!$B$8,6743+3,(IF($F969=dane!$B$9,6743+4,(IF($F969=dane!$B$10,6743+5,6743)))))</f>
        <v>6743</v>
      </c>
    </row>
    <row r="970" spans="1:38" ht="30" x14ac:dyDescent="0.25">
      <c r="A970" s="62">
        <f>IF(zgłoszenia[[#This Row],[ID]]&gt;0,A969+1,"--")</f>
        <v>967</v>
      </c>
      <c r="B970" s="14" t="s">
        <v>38</v>
      </c>
      <c r="C970" s="70">
        <v>19195</v>
      </c>
      <c r="D970" s="12">
        <v>42985</v>
      </c>
      <c r="E970" s="31" t="s">
        <v>1527</v>
      </c>
      <c r="F970" s="13" t="s">
        <v>23</v>
      </c>
      <c r="G970" s="13" t="s">
        <v>18</v>
      </c>
      <c r="H970" s="13" t="s">
        <v>70</v>
      </c>
      <c r="I970" s="36" t="s">
        <v>1525</v>
      </c>
      <c r="J970" s="13">
        <v>862</v>
      </c>
      <c r="K9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BOŚ.6743.862.2017.IN</v>
      </c>
      <c r="L970" s="12">
        <v>43003</v>
      </c>
      <c r="M970" s="13" t="s">
        <v>62</v>
      </c>
      <c r="N970" s="11">
        <f ca="1">IF(zgłoszenia[[#This Row],[ID]]&gt;0,IF(zgłoszenia[[#This Row],[Data zakończenia sprawy]]=0,TODAY()-D970,zgłoszenia[[#This Row],[Data zakończenia sprawy]]-zgłoszenia[[#This Row],[Data wpływu wniosku]]),"")</f>
        <v>18</v>
      </c>
      <c r="O970" s="65">
        <f>IF($F970=dane!$B$8,6743+3,(IF($F970=dane!$B$9,6743+4,(IF($F970=dane!$B$10,6743+5,6743)))))</f>
        <v>6743</v>
      </c>
    </row>
    <row r="971" spans="1:38" ht="45" x14ac:dyDescent="0.25">
      <c r="A971" s="62">
        <f>IF(zgłoszenia[[#This Row],[ID]]&gt;0,A970+1,"--")</f>
        <v>968</v>
      </c>
      <c r="B971" s="14" t="s">
        <v>36</v>
      </c>
      <c r="C971" s="70">
        <v>19176</v>
      </c>
      <c r="D971" s="12">
        <v>42985</v>
      </c>
      <c r="E971" s="31" t="s">
        <v>139</v>
      </c>
      <c r="F971" s="13" t="s">
        <v>17</v>
      </c>
      <c r="G971" s="13" t="s">
        <v>29</v>
      </c>
      <c r="H971" s="13" t="s">
        <v>29</v>
      </c>
      <c r="I971" s="36" t="s">
        <v>1528</v>
      </c>
      <c r="J971" s="13">
        <v>836</v>
      </c>
      <c r="K9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BOŚ.6743.836.2017.KŻ</v>
      </c>
      <c r="L971" s="12">
        <v>43026</v>
      </c>
      <c r="M971" s="13" t="s">
        <v>19</v>
      </c>
      <c r="N971" s="11">
        <f ca="1">IF(zgłoszenia[[#This Row],[ID]]&gt;0,IF(zgłoszenia[[#This Row],[Data zakończenia sprawy]]=0,TODAY()-D971,zgłoszenia[[#This Row],[Data zakończenia sprawy]]-zgłoszenia[[#This Row],[Data wpływu wniosku]]),"")</f>
        <v>41</v>
      </c>
      <c r="O971" s="65">
        <f>IF($F971=dane!$B$8,6743+3,(IF($F971=dane!$B$9,6743+4,(IF($F971=dane!$B$10,6743+5,6743)))))</f>
        <v>6743</v>
      </c>
    </row>
    <row r="972" spans="1:38" ht="45" x14ac:dyDescent="0.25">
      <c r="A972" s="62">
        <f>IF(zgłoszenia[[#This Row],[ID]]&gt;0,A971+1,"--")</f>
        <v>969</v>
      </c>
      <c r="B972" s="14" t="s">
        <v>39</v>
      </c>
      <c r="C972" s="70">
        <v>19243</v>
      </c>
      <c r="D972" s="12">
        <v>42986</v>
      </c>
      <c r="E972" s="31" t="s">
        <v>139</v>
      </c>
      <c r="F972" s="13" t="s">
        <v>17</v>
      </c>
      <c r="G972" s="13" t="s">
        <v>32</v>
      </c>
      <c r="H972" s="13" t="s">
        <v>176</v>
      </c>
      <c r="I972" s="36" t="s">
        <v>1529</v>
      </c>
      <c r="J972" s="13">
        <v>846</v>
      </c>
      <c r="K9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BOŚ.6743.846.2017.MS</v>
      </c>
      <c r="L972" s="12">
        <v>43003</v>
      </c>
      <c r="M972" s="13" t="s">
        <v>19</v>
      </c>
      <c r="N972" s="11">
        <f ca="1">IF(zgłoszenia[[#This Row],[ID]]&gt;0,IF(zgłoszenia[[#This Row],[Data zakończenia sprawy]]=0,TODAY()-D972,zgłoszenia[[#This Row],[Data zakończenia sprawy]]-zgłoszenia[[#This Row],[Data wpływu wniosku]]),"")</f>
        <v>17</v>
      </c>
      <c r="O972" s="65">
        <f>IF($F972=dane!$B$8,6743+3,(IF($F972=dane!$B$9,6743+4,(IF($F972=dane!$B$10,6743+5,6743)))))</f>
        <v>6743</v>
      </c>
    </row>
    <row r="973" spans="1:38" ht="45" x14ac:dyDescent="0.25">
      <c r="A973" s="62">
        <f>IF(zgłoszenia[[#This Row],[ID]]&gt;0,A972+1,"--")</f>
        <v>970</v>
      </c>
      <c r="B973" s="14" t="s">
        <v>38</v>
      </c>
      <c r="C973" s="70">
        <v>19271</v>
      </c>
      <c r="D973" s="12">
        <v>42986</v>
      </c>
      <c r="E973" s="31" t="s">
        <v>1028</v>
      </c>
      <c r="F973" s="13" t="s">
        <v>17</v>
      </c>
      <c r="G973" s="13" t="s">
        <v>18</v>
      </c>
      <c r="H973" s="13" t="s">
        <v>471</v>
      </c>
      <c r="I973" s="36" t="s">
        <v>1530</v>
      </c>
      <c r="J973" s="13">
        <v>863</v>
      </c>
      <c r="K9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BOŚ.6743.863.2017.IN</v>
      </c>
      <c r="L973" s="12">
        <v>43003</v>
      </c>
      <c r="M973" s="13" t="s">
        <v>19</v>
      </c>
      <c r="N973" s="11">
        <f ca="1">IF(zgłoszenia[[#This Row],[ID]]&gt;0,IF(zgłoszenia[[#This Row],[Data zakończenia sprawy]]=0,TODAY()-D973,zgłoszenia[[#This Row],[Data zakończenia sprawy]]-zgłoszenia[[#This Row],[Data wpływu wniosku]]),"")</f>
        <v>17</v>
      </c>
      <c r="O973" s="65">
        <f>IF($F973=dane!$B$8,6743+3,(IF($F973=dane!$B$9,6743+4,(IF($F973=dane!$B$10,6743+5,6743)))))</f>
        <v>6743</v>
      </c>
    </row>
    <row r="974" spans="1:38" ht="45" x14ac:dyDescent="0.25">
      <c r="A974" s="62">
        <f>IF(zgłoszenia[[#This Row],[ID]]&gt;0,A973+1,"--")</f>
        <v>971</v>
      </c>
      <c r="B974" s="14" t="s">
        <v>37</v>
      </c>
      <c r="C974" s="70">
        <v>19261</v>
      </c>
      <c r="D974" s="12">
        <v>42986</v>
      </c>
      <c r="E974" s="31" t="s">
        <v>1531</v>
      </c>
      <c r="F974" s="13" t="s">
        <v>28</v>
      </c>
      <c r="G974" s="13" t="s">
        <v>29</v>
      </c>
      <c r="H974" s="13" t="s">
        <v>29</v>
      </c>
      <c r="I974" s="36" t="s">
        <v>1532</v>
      </c>
      <c r="J974" s="13">
        <v>852</v>
      </c>
      <c r="K9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BOŚ.6743.852.2017.AŁ</v>
      </c>
      <c r="L974" s="12">
        <v>43007</v>
      </c>
      <c r="M974" s="13" t="s">
        <v>19</v>
      </c>
      <c r="N974" s="11">
        <f ca="1">IF(zgłoszenia[[#This Row],[ID]]&gt;0,IF(zgłoszenia[[#This Row],[Data zakończenia sprawy]]=0,TODAY()-D974,zgłoszenia[[#This Row],[Data zakończenia sprawy]]-zgłoszenia[[#This Row],[Data wpływu wniosku]]),"")</f>
        <v>21</v>
      </c>
      <c r="O974" s="65">
        <f>IF($F974=dane!$B$8,6743+3,(IF($F974=dane!$B$9,6743+4,(IF($F974=dane!$B$10,6743+5,6743)))))</f>
        <v>6743</v>
      </c>
    </row>
    <row r="975" spans="1:38" ht="45" x14ac:dyDescent="0.25">
      <c r="A975" s="62">
        <f>IF(zgłoszenia[[#This Row],[ID]]&gt;0,A974+1,"--")</f>
        <v>972</v>
      </c>
      <c r="B975" s="14" t="s">
        <v>61</v>
      </c>
      <c r="C975" s="70">
        <v>19250</v>
      </c>
      <c r="D975" s="12">
        <v>42986</v>
      </c>
      <c r="E975" s="31" t="s">
        <v>979</v>
      </c>
      <c r="F975" s="13" t="s">
        <v>17</v>
      </c>
      <c r="G975" s="13" t="s">
        <v>33</v>
      </c>
      <c r="H975" s="13" t="s">
        <v>147</v>
      </c>
      <c r="I975" s="36" t="s">
        <v>1533</v>
      </c>
      <c r="J975" s="13">
        <v>840</v>
      </c>
      <c r="K9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BOŚ.6743.840.2017.WK</v>
      </c>
      <c r="L975" s="12">
        <v>43007</v>
      </c>
      <c r="M975" s="13" t="s">
        <v>19</v>
      </c>
      <c r="N975" s="11">
        <f ca="1">IF(zgłoszenia[[#This Row],[ID]]&gt;0,IF(zgłoszenia[[#This Row],[Data zakończenia sprawy]]=0,TODAY()-D975,zgłoszenia[[#This Row],[Data zakończenia sprawy]]-zgłoszenia[[#This Row],[Data wpływu wniosku]]),"")</f>
        <v>21</v>
      </c>
      <c r="O975" s="65">
        <f>IF($F975=dane!$B$8,6743+3,(IF($F975=dane!$B$9,6743+4,(IF($F975=dane!$B$10,6743+5,6743)))))</f>
        <v>6743</v>
      </c>
    </row>
    <row r="976" spans="1:38" ht="45" x14ac:dyDescent="0.25">
      <c r="A976" s="62">
        <f>IF(zgłoszenia[[#This Row],[ID]]&gt;0,A975+1,"--")</f>
        <v>973</v>
      </c>
      <c r="B976" s="14" t="s">
        <v>60</v>
      </c>
      <c r="C976" s="70">
        <v>19316</v>
      </c>
      <c r="D976" s="12">
        <v>42986</v>
      </c>
      <c r="E976" s="31" t="s">
        <v>1535</v>
      </c>
      <c r="F976" s="13" t="s">
        <v>17</v>
      </c>
      <c r="G976" s="13" t="s">
        <v>33</v>
      </c>
      <c r="H976" s="13" t="s">
        <v>147</v>
      </c>
      <c r="I976" s="36" t="s">
        <v>1534</v>
      </c>
      <c r="J976" s="13">
        <v>839</v>
      </c>
      <c r="K9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BOŚ.6743.839.2017.EJ</v>
      </c>
      <c r="L976" s="12">
        <v>43007</v>
      </c>
      <c r="M976" s="13" t="s">
        <v>19</v>
      </c>
      <c r="N976" s="11">
        <f ca="1">IF(zgłoszenia[[#This Row],[ID]]&gt;0,IF(zgłoszenia[[#This Row],[Data zakończenia sprawy]]=0,TODAY()-D976,zgłoszenia[[#This Row],[Data zakończenia sprawy]]-zgłoszenia[[#This Row],[Data wpływu wniosku]]),"")</f>
        <v>21</v>
      </c>
      <c r="O976" s="65">
        <f>IF($F976=dane!$B$8,6743+3,(IF($F976=dane!$B$9,6743+4,(IF($F976=dane!$B$10,6743+5,6743)))))</f>
        <v>6743</v>
      </c>
    </row>
    <row r="977" spans="1:15" ht="45" x14ac:dyDescent="0.25">
      <c r="A977" s="62">
        <f>IF(zgłoszenia[[#This Row],[ID]]&gt;0,A976+1,"--")</f>
        <v>974</v>
      </c>
      <c r="B977" s="14" t="s">
        <v>38</v>
      </c>
      <c r="C977" s="70">
        <v>19335</v>
      </c>
      <c r="D977" s="12">
        <v>42986</v>
      </c>
      <c r="E977" s="31" t="s">
        <v>1536</v>
      </c>
      <c r="F977" s="13" t="s">
        <v>57</v>
      </c>
      <c r="G977" s="13" t="s">
        <v>18</v>
      </c>
      <c r="H977" s="13" t="s">
        <v>77</v>
      </c>
      <c r="I977" s="36" t="s">
        <v>1537</v>
      </c>
      <c r="J977" s="13">
        <v>55</v>
      </c>
      <c r="K9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BOŚ.6748.55.2017.IN</v>
      </c>
      <c r="L977" s="12">
        <v>43003</v>
      </c>
      <c r="M977" s="13" t="s">
        <v>19</v>
      </c>
      <c r="N977" s="11">
        <f ca="1">IF(zgłoszenia[[#This Row],[ID]]&gt;0,IF(zgłoszenia[[#This Row],[Data zakończenia sprawy]]=0,TODAY()-D977,zgłoszenia[[#This Row],[Data zakończenia sprawy]]-zgłoszenia[[#This Row],[Data wpływu wniosku]]),"")</f>
        <v>17</v>
      </c>
      <c r="O977" s="65">
        <f>IF($F977=dane!$B$8,6743+3,(IF($F977=dane!$B$9,6743+4,(IF($F977=dane!$B$10,6743+5,6743)))))</f>
        <v>6748</v>
      </c>
    </row>
    <row r="978" spans="1:15" ht="30" x14ac:dyDescent="0.25">
      <c r="A978" s="62">
        <f>IF(zgłoszenia[[#This Row],[ID]]&gt;0,A977+1,"--")</f>
        <v>975</v>
      </c>
      <c r="B978" s="14" t="s">
        <v>60</v>
      </c>
      <c r="C978" s="70">
        <v>19389</v>
      </c>
      <c r="D978" s="12">
        <v>42989</v>
      </c>
      <c r="E978" s="31" t="s">
        <v>180</v>
      </c>
      <c r="F978" s="13" t="s">
        <v>17</v>
      </c>
      <c r="G978" s="13" t="s">
        <v>33</v>
      </c>
      <c r="H978" s="13" t="s">
        <v>33</v>
      </c>
      <c r="I978" s="36" t="s">
        <v>1539</v>
      </c>
      <c r="J978" s="13">
        <v>847</v>
      </c>
      <c r="K97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BOŚ.6743.847.2017.EJ</v>
      </c>
      <c r="L978" s="12">
        <v>43007</v>
      </c>
      <c r="M978" s="13" t="s">
        <v>31</v>
      </c>
      <c r="N978" s="11">
        <f ca="1">IF(zgłoszenia[[#This Row],[ID]]&gt;0,IF(zgłoszenia[[#This Row],[Data zakończenia sprawy]]=0,TODAY()-D978,zgłoszenia[[#This Row],[Data zakończenia sprawy]]-zgłoszenia[[#This Row],[Data wpływu wniosku]]),"")</f>
        <v>18</v>
      </c>
      <c r="O978" s="65">
        <f>IF($F978=dane!$B$8,6743+3,(IF($F978=dane!$B$9,6743+4,(IF($F978=dane!$B$10,6743+5,6743)))))</f>
        <v>6743</v>
      </c>
    </row>
    <row r="979" spans="1:15" ht="30" x14ac:dyDescent="0.25">
      <c r="A979" s="62">
        <f>IF(zgłoszenia[[#This Row],[ID]]&gt;0,A978+1,"--")</f>
        <v>976</v>
      </c>
      <c r="B979" s="14" t="s">
        <v>59</v>
      </c>
      <c r="C979" s="70">
        <v>19383</v>
      </c>
      <c r="D979" s="12">
        <v>42989</v>
      </c>
      <c r="E979" s="31" t="s">
        <v>1540</v>
      </c>
      <c r="F979" s="13" t="s">
        <v>23</v>
      </c>
      <c r="G979" s="13" t="s">
        <v>29</v>
      </c>
      <c r="H979" s="13" t="s">
        <v>29</v>
      </c>
      <c r="I979" s="36" t="s">
        <v>1541</v>
      </c>
      <c r="J979" s="13">
        <v>857</v>
      </c>
      <c r="K97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BOŚ.6743.857.2017.SR</v>
      </c>
      <c r="L979" s="12">
        <v>43004</v>
      </c>
      <c r="M979" s="13" t="s">
        <v>22</v>
      </c>
      <c r="N979" s="11">
        <f ca="1">IF(zgłoszenia[[#This Row],[ID]]&gt;0,IF(zgłoszenia[[#This Row],[Data zakończenia sprawy]]=0,TODAY()-D979,zgłoszenia[[#This Row],[Data zakończenia sprawy]]-zgłoszenia[[#This Row],[Data wpływu wniosku]]),"")</f>
        <v>15</v>
      </c>
      <c r="O979" s="65">
        <f>IF($F979=dane!$B$8,6743+3,(IF($F979=dane!$B$9,6743+4,(IF($F979=dane!$B$10,6743+5,6743)))))</f>
        <v>6743</v>
      </c>
    </row>
    <row r="980" spans="1:15" ht="30" x14ac:dyDescent="0.25">
      <c r="A980" s="62">
        <f>IF(zgłoszenia[[#This Row],[ID]]&gt;0,A979+1,"--")</f>
        <v>977</v>
      </c>
      <c r="B980" s="14" t="s">
        <v>36</v>
      </c>
      <c r="C980" s="70">
        <v>19388</v>
      </c>
      <c r="D980" s="12">
        <v>42989</v>
      </c>
      <c r="E980" s="31" t="s">
        <v>139</v>
      </c>
      <c r="F980" s="13" t="s">
        <v>17</v>
      </c>
      <c r="G980" s="13" t="s">
        <v>29</v>
      </c>
      <c r="H980" s="13" t="s">
        <v>118</v>
      </c>
      <c r="I980" s="36" t="s">
        <v>1542</v>
      </c>
      <c r="J980" s="13">
        <v>848</v>
      </c>
      <c r="K98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BOŚ.6743.848.2017.KŻ</v>
      </c>
      <c r="L980" s="12">
        <v>42992</v>
      </c>
      <c r="M980" s="13" t="s">
        <v>31</v>
      </c>
      <c r="N980" s="11">
        <f ca="1">IF(zgłoszenia[[#This Row],[ID]]&gt;0,IF(zgłoszenia[[#This Row],[Data zakończenia sprawy]]=0,TODAY()-D980,zgłoszenia[[#This Row],[Data zakończenia sprawy]]-zgłoszenia[[#This Row],[Data wpływu wniosku]]),"")</f>
        <v>3</v>
      </c>
      <c r="O980" s="65">
        <f>IF($F980=dane!$B$8,6743+3,(IF($F980=dane!$B$9,6743+4,(IF($F980=dane!$B$10,6743+5,6743)))))</f>
        <v>6743</v>
      </c>
    </row>
    <row r="981" spans="1:15" ht="45" x14ac:dyDescent="0.25">
      <c r="A981" s="62">
        <f>IF(zgłoszenia[[#This Row],[ID]]&gt;0,A980+1,"--")</f>
        <v>978</v>
      </c>
      <c r="B981" s="14" t="s">
        <v>36</v>
      </c>
      <c r="C981" s="70">
        <v>19479</v>
      </c>
      <c r="D981" s="12">
        <v>42989</v>
      </c>
      <c r="E981" s="31" t="s">
        <v>1543</v>
      </c>
      <c r="F981" s="13" t="s">
        <v>23</v>
      </c>
      <c r="G981" s="13" t="s">
        <v>18</v>
      </c>
      <c r="H981" s="13" t="s">
        <v>440</v>
      </c>
      <c r="I981" s="36" t="s">
        <v>1544</v>
      </c>
      <c r="J981" s="13">
        <v>849</v>
      </c>
      <c r="K9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BOŚ.6743.849.2017.KŻ</v>
      </c>
      <c r="L981" s="12">
        <v>43010</v>
      </c>
      <c r="M981" s="13" t="s">
        <v>19</v>
      </c>
      <c r="N981" s="11">
        <f ca="1">IF(zgłoszenia[[#This Row],[ID]]&gt;0,IF(zgłoszenia[[#This Row],[Data zakończenia sprawy]]=0,TODAY()-D981,zgłoszenia[[#This Row],[Data zakończenia sprawy]]-zgłoszenia[[#This Row],[Data wpływu wniosku]]),"")</f>
        <v>21</v>
      </c>
      <c r="O981" s="65">
        <f>IF($F981=dane!$B$8,6743+3,(IF($F981=dane!$B$9,6743+4,(IF($F981=dane!$B$10,6743+5,6743)))))</f>
        <v>6743</v>
      </c>
    </row>
    <row r="982" spans="1:15" ht="45" x14ac:dyDescent="0.25">
      <c r="A982" s="62">
        <f>IF(zgłoszenia[[#This Row],[ID]]&gt;0,A981+1,"--")</f>
        <v>979</v>
      </c>
      <c r="B982" s="14" t="s">
        <v>60</v>
      </c>
      <c r="C982" s="70" t="s">
        <v>1545</v>
      </c>
      <c r="D982" s="12">
        <v>42990</v>
      </c>
      <c r="E982" s="71" t="s">
        <v>1549</v>
      </c>
      <c r="F982" s="13" t="s">
        <v>17</v>
      </c>
      <c r="G982" s="13" t="s">
        <v>33</v>
      </c>
      <c r="H982" s="78" t="s">
        <v>1439</v>
      </c>
      <c r="I982" s="79" t="s">
        <v>1553</v>
      </c>
      <c r="J982" s="13">
        <v>844</v>
      </c>
      <c r="K9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BOŚ.6743.844.2017.EJ</v>
      </c>
      <c r="L982" s="12">
        <v>42991</v>
      </c>
      <c r="M982" s="13"/>
      <c r="N982" s="11">
        <f ca="1">IF(zgłoszenia[[#This Row],[ID]]&gt;0,IF(zgłoszenia[[#This Row],[Data zakończenia sprawy]]=0,TODAY()-D982,zgłoszenia[[#This Row],[Data zakończenia sprawy]]-zgłoszenia[[#This Row],[Data wpływu wniosku]]),"")</f>
        <v>1</v>
      </c>
      <c r="O982" s="65">
        <f>IF($F982=dane!$B$8,6743+3,(IF($F982=dane!$B$9,6743+4,(IF($F982=dane!$B$10,6743+5,6743)))))</f>
        <v>6743</v>
      </c>
    </row>
    <row r="983" spans="1:15" ht="60" x14ac:dyDescent="0.25">
      <c r="A983" s="62">
        <f>IF(zgłoszenia[[#This Row],[ID]]&gt;0,A982+1,"--")</f>
        <v>980</v>
      </c>
      <c r="B983" s="14" t="s">
        <v>60</v>
      </c>
      <c r="C983" s="70" t="s">
        <v>1546</v>
      </c>
      <c r="D983" s="12">
        <v>42990</v>
      </c>
      <c r="E983" s="71" t="s">
        <v>1550</v>
      </c>
      <c r="F983" s="13" t="s">
        <v>17</v>
      </c>
      <c r="G983" s="13" t="s">
        <v>33</v>
      </c>
      <c r="H983" s="78" t="s">
        <v>1439</v>
      </c>
      <c r="I983" s="79" t="s">
        <v>1554</v>
      </c>
      <c r="J983" s="13">
        <v>845</v>
      </c>
      <c r="K9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BOŚ.6743.845.2017.EJ</v>
      </c>
      <c r="L983" s="12">
        <v>42991</v>
      </c>
      <c r="M983" s="13"/>
      <c r="N983" s="11">
        <f ca="1">IF(zgłoszenia[[#This Row],[ID]]&gt;0,IF(zgłoszenia[[#This Row],[Data zakończenia sprawy]]=0,TODAY()-D983,zgłoszenia[[#This Row],[Data zakończenia sprawy]]-zgłoszenia[[#This Row],[Data wpływu wniosku]]),"")</f>
        <v>1</v>
      </c>
      <c r="O983" s="65">
        <f>IF($F983=dane!$B$8,6743+3,(IF($F983=dane!$B$9,6743+4,(IF($F983=dane!$B$10,6743+5,6743)))))</f>
        <v>6743</v>
      </c>
    </row>
    <row r="984" spans="1:15" ht="30" x14ac:dyDescent="0.25">
      <c r="A984" s="62">
        <f>IF(zgłoszenia[[#This Row],[ID]]&gt;0,A983+1,"--")</f>
        <v>981</v>
      </c>
      <c r="B984" s="14" t="s">
        <v>60</v>
      </c>
      <c r="C984" s="70" t="s">
        <v>1547</v>
      </c>
      <c r="D984" s="12">
        <v>42990</v>
      </c>
      <c r="E984" s="71" t="s">
        <v>1551</v>
      </c>
      <c r="F984" s="13" t="s">
        <v>57</v>
      </c>
      <c r="G984" s="13" t="s">
        <v>33</v>
      </c>
      <c r="H984" s="78" t="s">
        <v>1439</v>
      </c>
      <c r="I984" s="79" t="s">
        <v>1440</v>
      </c>
      <c r="J984" s="13">
        <v>53</v>
      </c>
      <c r="K9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BOŚ.6748.53.2017.EJ</v>
      </c>
      <c r="L984" s="12">
        <v>42991</v>
      </c>
      <c r="M984" s="13"/>
      <c r="N984" s="11">
        <f ca="1">IF(zgłoszenia[[#This Row],[ID]]&gt;0,IF(zgłoszenia[[#This Row],[Data zakończenia sprawy]]=0,TODAY()-D984,zgłoszenia[[#This Row],[Data zakończenia sprawy]]-zgłoszenia[[#This Row],[Data wpływu wniosku]]),"")</f>
        <v>1</v>
      </c>
      <c r="O984" s="65">
        <f>IF($F984=dane!$B$8,6743+3,(IF($F984=dane!$B$9,6743+4,(IF($F984=dane!$B$10,6743+5,6743)))))</f>
        <v>6748</v>
      </c>
    </row>
    <row r="985" spans="1:15" s="3" customFormat="1" ht="45" x14ac:dyDescent="0.25">
      <c r="A985" s="62">
        <f>IF(zgłoszenia[[#This Row],[ID]]&gt;0,A984+1,"--")</f>
        <v>982</v>
      </c>
      <c r="B985" s="14" t="s">
        <v>60</v>
      </c>
      <c r="C985" s="70" t="s">
        <v>1548</v>
      </c>
      <c r="D985" s="12">
        <v>42990</v>
      </c>
      <c r="E985" s="71" t="s">
        <v>1552</v>
      </c>
      <c r="F985" s="13" t="s">
        <v>57</v>
      </c>
      <c r="G985" s="13" t="s">
        <v>33</v>
      </c>
      <c r="H985" s="78" t="s">
        <v>1439</v>
      </c>
      <c r="I985" s="79" t="s">
        <v>1555</v>
      </c>
      <c r="J985" s="13">
        <v>54</v>
      </c>
      <c r="K9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BOŚ.6748.54.2017.EJ</v>
      </c>
      <c r="L985" s="12">
        <v>42991</v>
      </c>
      <c r="M985" s="13"/>
      <c r="N985" s="11">
        <f ca="1">IF(zgłoszenia[[#This Row],[ID]]&gt;0,IF(zgłoszenia[[#This Row],[Data zakończenia sprawy]]=0,TODAY()-D985,zgłoszenia[[#This Row],[Data zakończenia sprawy]]-zgłoszenia[[#This Row],[Data wpływu wniosku]]),"")</f>
        <v>1</v>
      </c>
      <c r="O985" s="65">
        <f>IF($F985=dane!$B$8,6743+3,(IF($F985=dane!$B$9,6743+4,(IF($F985=dane!$B$10,6743+5,6743)))))</f>
        <v>6748</v>
      </c>
    </row>
    <row r="986" spans="1:15" ht="30" x14ac:dyDescent="0.25">
      <c r="A986" s="62">
        <f>IF(zgłoszenia[[#This Row],[ID]]&gt;0,A985+1,"--")</f>
        <v>983</v>
      </c>
      <c r="B986" s="14" t="s">
        <v>60</v>
      </c>
      <c r="C986" s="70">
        <v>19619</v>
      </c>
      <c r="D986" s="12">
        <v>42991</v>
      </c>
      <c r="E986" s="31" t="s">
        <v>114</v>
      </c>
      <c r="F986" s="13" t="s">
        <v>23</v>
      </c>
      <c r="G986" s="13" t="s">
        <v>33</v>
      </c>
      <c r="H986" s="13" t="s">
        <v>33</v>
      </c>
      <c r="I986" s="36" t="s">
        <v>1556</v>
      </c>
      <c r="J986" s="13">
        <v>856</v>
      </c>
      <c r="K9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BOŚ.6743.856.2017.EJ</v>
      </c>
      <c r="L986" s="12">
        <v>42999</v>
      </c>
      <c r="M986" s="13" t="s">
        <v>62</v>
      </c>
      <c r="N986" s="11">
        <f ca="1">IF(zgłoszenia[[#This Row],[ID]]&gt;0,IF(zgłoszenia[[#This Row],[Data zakończenia sprawy]]=0,TODAY()-D986,zgłoszenia[[#This Row],[Data zakończenia sprawy]]-zgłoszenia[[#This Row],[Data wpływu wniosku]]),"")</f>
        <v>8</v>
      </c>
      <c r="O986" s="65">
        <f>IF($F986=dane!$B$8,6743+3,(IF($F986=dane!$B$9,6743+4,(IF($F986=dane!$B$10,6743+5,6743)))))</f>
        <v>6743</v>
      </c>
    </row>
    <row r="987" spans="1:15" ht="30" x14ac:dyDescent="0.25">
      <c r="A987" s="62">
        <f>IF(zgłoszenia[[#This Row],[ID]]&gt;0,A986+1,"--")</f>
        <v>984</v>
      </c>
      <c r="B987" s="14" t="s">
        <v>36</v>
      </c>
      <c r="C987" s="70">
        <v>19717</v>
      </c>
      <c r="D987" s="12">
        <v>42992</v>
      </c>
      <c r="E987" s="31" t="s">
        <v>1558</v>
      </c>
      <c r="F987" s="13" t="s">
        <v>17</v>
      </c>
      <c r="G987" s="13" t="s">
        <v>29</v>
      </c>
      <c r="H987" s="13" t="s">
        <v>99</v>
      </c>
      <c r="I987" s="36" t="s">
        <v>1557</v>
      </c>
      <c r="J987" s="13">
        <v>854</v>
      </c>
      <c r="K9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BOŚ.6743.854.2017.KŻ</v>
      </c>
      <c r="L987" s="12">
        <v>43012</v>
      </c>
      <c r="M987" s="13" t="s">
        <v>31</v>
      </c>
      <c r="N987" s="11">
        <f ca="1">IF(zgłoszenia[[#This Row],[ID]]&gt;0,IF(zgłoszenia[[#This Row],[Data zakończenia sprawy]]=0,TODAY()-D987,zgłoszenia[[#This Row],[Data zakończenia sprawy]]-zgłoszenia[[#This Row],[Data wpływu wniosku]]),"")</f>
        <v>20</v>
      </c>
      <c r="O987" s="65">
        <f>IF($F987=dane!$B$8,6743+3,(IF($F987=dane!$B$9,6743+4,(IF($F987=dane!$B$10,6743+5,6743)))))</f>
        <v>6743</v>
      </c>
    </row>
    <row r="988" spans="1:15" ht="30" x14ac:dyDescent="0.25">
      <c r="A988" s="62">
        <f>IF(zgłoszenia[[#This Row],[ID]]&gt;0,A987+1,"--")</f>
        <v>985</v>
      </c>
      <c r="B988" s="14" t="s">
        <v>36</v>
      </c>
      <c r="C988" s="70">
        <v>19716</v>
      </c>
      <c r="D988" s="12">
        <v>42992</v>
      </c>
      <c r="E988" s="31" t="s">
        <v>1558</v>
      </c>
      <c r="F988" s="13" t="s">
        <v>17</v>
      </c>
      <c r="G988" s="13" t="s">
        <v>29</v>
      </c>
      <c r="H988" s="13" t="s">
        <v>99</v>
      </c>
      <c r="I988" s="36" t="s">
        <v>1559</v>
      </c>
      <c r="J988" s="13">
        <v>853</v>
      </c>
      <c r="K9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BOŚ.6743.853.2017.KŻ</v>
      </c>
      <c r="L988" s="12">
        <v>43012</v>
      </c>
      <c r="M988" s="13" t="s">
        <v>31</v>
      </c>
      <c r="N988" s="11">
        <f ca="1">IF(zgłoszenia[[#This Row],[ID]]&gt;0,IF(zgłoszenia[[#This Row],[Data zakończenia sprawy]]=0,TODAY()-D988,zgłoszenia[[#This Row],[Data zakończenia sprawy]]-zgłoszenia[[#This Row],[Data wpływu wniosku]]),"")</f>
        <v>20</v>
      </c>
      <c r="O988" s="65">
        <f>IF($F988=dane!$B$8,6743+3,(IF($F988=dane!$B$9,6743+4,(IF($F988=dane!$B$10,6743+5,6743)))))</f>
        <v>6743</v>
      </c>
    </row>
    <row r="989" spans="1:15" ht="30" x14ac:dyDescent="0.25">
      <c r="A989" s="62">
        <f>IF(zgłoszenia[[#This Row],[ID]]&gt;0,A988+1,"--")</f>
        <v>986</v>
      </c>
      <c r="B989" s="14" t="s">
        <v>36</v>
      </c>
      <c r="C989" s="70">
        <v>19718</v>
      </c>
      <c r="D989" s="12">
        <v>42992</v>
      </c>
      <c r="E989" s="31" t="s">
        <v>1134</v>
      </c>
      <c r="F989" s="13" t="s">
        <v>17</v>
      </c>
      <c r="G989" s="13" t="s">
        <v>29</v>
      </c>
      <c r="H989" s="13" t="s">
        <v>99</v>
      </c>
      <c r="I989" s="36" t="s">
        <v>640</v>
      </c>
      <c r="J989" s="13">
        <v>855</v>
      </c>
      <c r="K9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BOŚ.6743.855.2017.KŻ</v>
      </c>
      <c r="L989" s="12">
        <v>42997</v>
      </c>
      <c r="M989" s="13" t="s">
        <v>62</v>
      </c>
      <c r="N989" s="11">
        <f ca="1">IF(zgłoszenia[[#This Row],[ID]]&gt;0,IF(zgłoszenia[[#This Row],[Data zakończenia sprawy]]=0,TODAY()-D989,zgłoszenia[[#This Row],[Data zakończenia sprawy]]-zgłoszenia[[#This Row],[Data wpływu wniosku]]),"")</f>
        <v>5</v>
      </c>
      <c r="O989" s="65">
        <f>IF($F989=dane!$B$8,6743+3,(IF($F989=dane!$B$9,6743+4,(IF($F989=dane!$B$10,6743+5,6743)))))</f>
        <v>6743</v>
      </c>
    </row>
    <row r="990" spans="1:15" ht="45" x14ac:dyDescent="0.25">
      <c r="A990" s="62">
        <f>IF(zgłoszenia[[#This Row],[ID]]&gt;0,A989+1,"--")</f>
        <v>987</v>
      </c>
      <c r="B990" s="14" t="s">
        <v>38</v>
      </c>
      <c r="C990" s="70">
        <v>19658</v>
      </c>
      <c r="D990" s="12">
        <v>42991</v>
      </c>
      <c r="E990" s="31" t="s">
        <v>1593</v>
      </c>
      <c r="F990" s="13" t="s">
        <v>17</v>
      </c>
      <c r="G990" s="13" t="s">
        <v>18</v>
      </c>
      <c r="H990" s="13" t="s">
        <v>92</v>
      </c>
      <c r="I990" s="36" t="s">
        <v>1560</v>
      </c>
      <c r="J990" s="13">
        <v>865</v>
      </c>
      <c r="K9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BOŚ.6743.865.2017.IN</v>
      </c>
      <c r="L990" s="12">
        <v>43003</v>
      </c>
      <c r="M990" s="13" t="s">
        <v>19</v>
      </c>
      <c r="N990" s="11">
        <f ca="1">IF(zgłoszenia[[#This Row],[ID]]&gt;0,IF(zgłoszenia[[#This Row],[Data zakończenia sprawy]]=0,TODAY()-D990,zgłoszenia[[#This Row],[Data zakończenia sprawy]]-zgłoszenia[[#This Row],[Data wpływu wniosku]]),"")</f>
        <v>12</v>
      </c>
      <c r="O990" s="65">
        <f>IF($F990=dane!$B$8,6743+3,(IF($F990=dane!$B$9,6743+4,(IF($F990=dane!$B$10,6743+5,6743)))))</f>
        <v>6743</v>
      </c>
    </row>
    <row r="991" spans="1:15" ht="30" x14ac:dyDescent="0.25">
      <c r="A991" s="62">
        <f>IF(zgłoszenia[[#This Row],[ID]]&gt;0,A990+1,"--")</f>
        <v>988</v>
      </c>
      <c r="B991" s="14" t="s">
        <v>59</v>
      </c>
      <c r="C991" s="70">
        <v>19649</v>
      </c>
      <c r="D991" s="12">
        <v>42991</v>
      </c>
      <c r="E991" s="31" t="s">
        <v>69</v>
      </c>
      <c r="F991" s="13" t="s">
        <v>17</v>
      </c>
      <c r="G991" s="13" t="s">
        <v>26</v>
      </c>
      <c r="H991" s="13" t="s">
        <v>665</v>
      </c>
      <c r="I991" s="36" t="s">
        <v>1561</v>
      </c>
      <c r="J991" s="13">
        <v>858</v>
      </c>
      <c r="K9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BOŚ.6743.858.2017.SR</v>
      </c>
      <c r="L991" s="12">
        <v>42998</v>
      </c>
      <c r="M991" s="13" t="s">
        <v>22</v>
      </c>
      <c r="N991" s="11">
        <f ca="1">IF(zgłoszenia[[#This Row],[ID]]&gt;0,IF(zgłoszenia[[#This Row],[Data zakończenia sprawy]]=0,TODAY()-D991,zgłoszenia[[#This Row],[Data zakończenia sprawy]]-zgłoszenia[[#This Row],[Data wpływu wniosku]]),"")</f>
        <v>7</v>
      </c>
      <c r="O991" s="65">
        <f>IF($F991=dane!$B$8,6743+3,(IF($F991=dane!$B$9,6743+4,(IF($F991=dane!$B$10,6743+5,6743)))))</f>
        <v>6743</v>
      </c>
    </row>
    <row r="992" spans="1:15" ht="45" x14ac:dyDescent="0.25">
      <c r="A992" s="62">
        <f>IF(zgłoszenia[[#This Row],[ID]]&gt;0,A991+1,"--")</f>
        <v>989</v>
      </c>
      <c r="B992" s="14" t="s">
        <v>38</v>
      </c>
      <c r="C992" s="70">
        <v>19535</v>
      </c>
      <c r="D992" s="12">
        <v>42990</v>
      </c>
      <c r="E992" s="31" t="s">
        <v>1600</v>
      </c>
      <c r="F992" s="13" t="s">
        <v>17</v>
      </c>
      <c r="G992" s="13" t="s">
        <v>18</v>
      </c>
      <c r="H992" s="13" t="s">
        <v>92</v>
      </c>
      <c r="I992" s="36" t="s">
        <v>371</v>
      </c>
      <c r="J992" s="13">
        <v>864</v>
      </c>
      <c r="K9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BOŚ.6743.864.2017.IN</v>
      </c>
      <c r="L992" s="12">
        <v>43005</v>
      </c>
      <c r="M992" s="13" t="s">
        <v>19</v>
      </c>
      <c r="N992" s="11">
        <f ca="1">IF(zgłoszenia[[#This Row],[ID]]&gt;0,IF(zgłoszenia[[#This Row],[Data zakończenia sprawy]]=0,TODAY()-D992,zgłoszenia[[#This Row],[Data zakończenia sprawy]]-zgłoszenia[[#This Row],[Data wpływu wniosku]]),"")</f>
        <v>15</v>
      </c>
      <c r="O992" s="65">
        <f>IF($F992=dane!$B$8,6743+3,(IF($F992=dane!$B$9,6743+4,(IF($F992=dane!$B$10,6743+5,6743)))))</f>
        <v>6743</v>
      </c>
    </row>
    <row r="993" spans="1:32" ht="45" x14ac:dyDescent="0.25">
      <c r="A993" s="62">
        <f>IF(zgłoszenia[[#This Row],[ID]]&gt;0,A992+1,"--")</f>
        <v>990</v>
      </c>
      <c r="B993" s="14" t="s">
        <v>39</v>
      </c>
      <c r="C993" s="70">
        <v>19552</v>
      </c>
      <c r="D993" s="12">
        <v>42991</v>
      </c>
      <c r="E993" s="31" t="s">
        <v>261</v>
      </c>
      <c r="F993" s="13" t="s">
        <v>25</v>
      </c>
      <c r="G993" s="13" t="s">
        <v>32</v>
      </c>
      <c r="H993" s="13" t="s">
        <v>953</v>
      </c>
      <c r="I993" s="36" t="s">
        <v>459</v>
      </c>
      <c r="J993" s="13">
        <v>866</v>
      </c>
      <c r="K9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BOŚ.6743.866.2017.MS</v>
      </c>
      <c r="L993" s="12">
        <v>43010</v>
      </c>
      <c r="M993" s="13" t="s">
        <v>19</v>
      </c>
      <c r="N993" s="11">
        <f ca="1">IF(zgłoszenia[[#This Row],[ID]]&gt;0,IF(zgłoszenia[[#This Row],[Data zakończenia sprawy]]=0,TODAY()-D993,zgłoszenia[[#This Row],[Data zakończenia sprawy]]-zgłoszenia[[#This Row],[Data wpływu wniosku]]),"")</f>
        <v>19</v>
      </c>
      <c r="O993" s="65">
        <f>IF($F993=dane!$B$8,6743+3,(IF($F993=dane!$B$9,6743+4,(IF($F993=dane!$B$10,6743+5,6743)))))</f>
        <v>6743</v>
      </c>
    </row>
    <row r="994" spans="1:32" ht="30" x14ac:dyDescent="0.25">
      <c r="A994" s="62">
        <f>IF(zgłoszenia[[#This Row],[ID]]&gt;0,A993+1,"--")</f>
        <v>991</v>
      </c>
      <c r="B994" s="14" t="s">
        <v>37</v>
      </c>
      <c r="C994" s="70">
        <v>19791</v>
      </c>
      <c r="D994" s="12">
        <v>42993</v>
      </c>
      <c r="E994" s="31" t="s">
        <v>180</v>
      </c>
      <c r="F994" s="13" t="s">
        <v>17</v>
      </c>
      <c r="G994" s="13" t="s">
        <v>29</v>
      </c>
      <c r="H994" s="13" t="s">
        <v>29</v>
      </c>
      <c r="I994" s="36" t="s">
        <v>1562</v>
      </c>
      <c r="J994" s="13">
        <v>868</v>
      </c>
      <c r="K9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BOŚ.6743.868.2017.AŁ</v>
      </c>
      <c r="L994" s="12">
        <v>43032</v>
      </c>
      <c r="M994" s="13" t="s">
        <v>31</v>
      </c>
      <c r="N994" s="11">
        <f ca="1">IF(zgłoszenia[[#This Row],[ID]]&gt;0,IF(zgłoszenia[[#This Row],[Data zakończenia sprawy]]=0,TODAY()-D994,zgłoszenia[[#This Row],[Data zakończenia sprawy]]-zgłoszenia[[#This Row],[Data wpływu wniosku]]),"")</f>
        <v>39</v>
      </c>
      <c r="O994" s="65">
        <f>IF($F994=dane!$B$8,6743+3,(IF($F994=dane!$B$9,6743+4,(IF($F994=dane!$B$10,6743+5,6743)))))</f>
        <v>6743</v>
      </c>
    </row>
    <row r="995" spans="1:32" ht="60" x14ac:dyDescent="0.25">
      <c r="A995" s="62">
        <f>IF(zgłoszenia[[#This Row],[ID]]&gt;0,A994+1,"--")</f>
        <v>992</v>
      </c>
      <c r="B995" s="14" t="s">
        <v>37</v>
      </c>
      <c r="C995" s="70">
        <v>19802</v>
      </c>
      <c r="D995" s="12">
        <v>42993</v>
      </c>
      <c r="E995" s="31" t="s">
        <v>1563</v>
      </c>
      <c r="F995" s="13" t="s">
        <v>17</v>
      </c>
      <c r="G995" s="13" t="s">
        <v>29</v>
      </c>
      <c r="H995" s="13" t="s">
        <v>118</v>
      </c>
      <c r="I995" s="36" t="s">
        <v>1564</v>
      </c>
      <c r="J995" s="13">
        <v>869</v>
      </c>
      <c r="K9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BOŚ.6743.869.2017.AŁ</v>
      </c>
      <c r="L995" s="12">
        <v>43012</v>
      </c>
      <c r="M995" s="13" t="s">
        <v>22</v>
      </c>
      <c r="N995" s="11">
        <f ca="1">IF(zgłoszenia[[#This Row],[ID]]&gt;0,IF(zgłoszenia[[#This Row],[Data zakończenia sprawy]]=0,TODAY()-D995,zgłoszenia[[#This Row],[Data zakończenia sprawy]]-zgłoszenia[[#This Row],[Data wpływu wniosku]]),"")</f>
        <v>19</v>
      </c>
      <c r="O995" s="65">
        <f>IF($F995=dane!$B$8,6743+3,(IF($F995=dane!$B$9,6743+4,(IF($F995=dane!$B$10,6743+5,6743)))))</f>
        <v>6743</v>
      </c>
    </row>
    <row r="996" spans="1:32" ht="45" x14ac:dyDescent="0.25">
      <c r="A996" s="62">
        <f>IF(zgłoszenia[[#This Row],[ID]]&gt;0,A995+1,"--")</f>
        <v>993</v>
      </c>
      <c r="B996" s="14" t="s">
        <v>60</v>
      </c>
      <c r="C996" s="70">
        <v>19815</v>
      </c>
      <c r="D996" s="12">
        <v>42993</v>
      </c>
      <c r="E996" s="31" t="s">
        <v>811</v>
      </c>
      <c r="F996" s="13" t="s">
        <v>23</v>
      </c>
      <c r="G996" s="13" t="s">
        <v>33</v>
      </c>
      <c r="H996" s="13" t="s">
        <v>147</v>
      </c>
      <c r="I996" s="36" t="s">
        <v>1565</v>
      </c>
      <c r="J996" s="13">
        <v>867</v>
      </c>
      <c r="K9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BOŚ.6743.867.2017.EJ</v>
      </c>
      <c r="L996" s="12">
        <v>43012</v>
      </c>
      <c r="M996" s="13" t="s">
        <v>19</v>
      </c>
      <c r="N996" s="11">
        <f ca="1">IF(zgłoszenia[[#This Row],[ID]]&gt;0,IF(zgłoszenia[[#This Row],[Data zakończenia sprawy]]=0,TODAY()-D996,zgłoszenia[[#This Row],[Data zakończenia sprawy]]-zgłoszenia[[#This Row],[Data wpływu wniosku]]),"")</f>
        <v>19</v>
      </c>
      <c r="O996" s="65">
        <f>IF($F996=dane!$B$8,6743+3,(IF($F996=dane!$B$9,6743+4,(IF($F996=dane!$B$10,6743+5,6743)))))</f>
        <v>6743</v>
      </c>
    </row>
    <row r="997" spans="1:32" ht="45" x14ac:dyDescent="0.25">
      <c r="A997" s="62">
        <f>IF(zgłoszenia[[#This Row],[ID]]&gt;0,A996+1,"--")</f>
        <v>994</v>
      </c>
      <c r="B997" s="14" t="s">
        <v>36</v>
      </c>
      <c r="C997" s="70">
        <v>20120</v>
      </c>
      <c r="D997" s="12">
        <v>42998</v>
      </c>
      <c r="E997" s="31" t="s">
        <v>280</v>
      </c>
      <c r="F997" s="13" t="s">
        <v>20</v>
      </c>
      <c r="G997" s="13" t="s">
        <v>29</v>
      </c>
      <c r="H997" s="13" t="s">
        <v>281</v>
      </c>
      <c r="I997" s="36" t="s">
        <v>1566</v>
      </c>
      <c r="J997" s="13">
        <v>883</v>
      </c>
      <c r="K9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BOŚ.6743.883.2017.KŻ</v>
      </c>
      <c r="L997" s="12">
        <v>43012</v>
      </c>
      <c r="M997" s="13" t="s">
        <v>19</v>
      </c>
      <c r="N997" s="11">
        <f ca="1">IF(zgłoszenia[[#This Row],[ID]]&gt;0,IF(zgłoszenia[[#This Row],[Data zakończenia sprawy]]=0,TODAY()-D997,zgłoszenia[[#This Row],[Data zakończenia sprawy]]-zgłoszenia[[#This Row],[Data wpływu wniosku]]),"")</f>
        <v>14</v>
      </c>
      <c r="O997" s="65">
        <f>IF($F997=dane!$B$8,6743+3,(IF($F997=dane!$B$9,6743+4,(IF($F997=dane!$B$10,6743+5,6743)))))</f>
        <v>6743</v>
      </c>
    </row>
    <row r="998" spans="1:32" ht="45" x14ac:dyDescent="0.25">
      <c r="A998" s="62">
        <f>IF(zgłoszenia[[#This Row],[ID]]&gt;0,A997+1,"--")</f>
        <v>995</v>
      </c>
      <c r="B998" s="14" t="s">
        <v>59</v>
      </c>
      <c r="C998" s="70">
        <v>20020</v>
      </c>
      <c r="D998" s="12">
        <v>42997</v>
      </c>
      <c r="E998" s="31" t="s">
        <v>149</v>
      </c>
      <c r="F998" s="13" t="s">
        <v>58</v>
      </c>
      <c r="G998" s="13" t="s">
        <v>29</v>
      </c>
      <c r="H998" s="13" t="s">
        <v>99</v>
      </c>
      <c r="I998" s="36" t="s">
        <v>1567</v>
      </c>
      <c r="J998" s="13">
        <v>90</v>
      </c>
      <c r="K998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BOŚ.6746.90.2017.SR</v>
      </c>
      <c r="L998" s="93">
        <v>43017</v>
      </c>
      <c r="M998" s="77" t="s">
        <v>19</v>
      </c>
      <c r="N998" s="88">
        <f ca="1">IF(zgłoszenia[[#This Row],[ID]]&gt;0,IF(zgłoszenia[[#This Row],[Data zakończenia sprawy]]=0,TODAY()-D998,zgłoszenia[[#This Row],[Data zakończenia sprawy]]-zgłoszenia[[#This Row],[Data wpływu wniosku]]),"")</f>
        <v>20</v>
      </c>
      <c r="O998" s="69">
        <f>IF($F998=dane!$B$8,6743+3,(IF($F998=dane!$B$9,6743+4,(IF($F998=dane!$B$10,6743+5,6743)))))</f>
        <v>6746</v>
      </c>
      <c r="P998" s="74"/>
      <c r="Q998" s="74"/>
      <c r="R998" s="74"/>
    </row>
    <row r="999" spans="1:32" ht="45" x14ac:dyDescent="0.25">
      <c r="A999" s="62">
        <f>IF(zgłoszenia[[#This Row],[ID]]&gt;0,A998+1,"--")</f>
        <v>996</v>
      </c>
      <c r="B999" s="14" t="s">
        <v>40</v>
      </c>
      <c r="C999" s="70">
        <v>19954</v>
      </c>
      <c r="D999" s="12">
        <v>42996</v>
      </c>
      <c r="E999" s="31" t="s">
        <v>149</v>
      </c>
      <c r="F999" s="13" t="s">
        <v>58</v>
      </c>
      <c r="G999" s="13" t="s">
        <v>24</v>
      </c>
      <c r="H999" s="13" t="s">
        <v>24</v>
      </c>
      <c r="I999" s="36" t="s">
        <v>1568</v>
      </c>
      <c r="J999" s="72">
        <v>91</v>
      </c>
      <c r="K999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BOŚ.6746.91.2017.ŁD</v>
      </c>
      <c r="L999" s="93">
        <v>43014</v>
      </c>
      <c r="M999" s="77" t="s">
        <v>19</v>
      </c>
      <c r="N999" s="88">
        <f ca="1">IF(zgłoszenia[[#This Row],[ID]]&gt;0,IF(zgłoszenia[[#This Row],[Data zakończenia sprawy]]=0,TODAY()-D999,zgłoszenia[[#This Row],[Data zakończenia sprawy]]-zgłoszenia[[#This Row],[Data wpływu wniosku]]),"")</f>
        <v>18</v>
      </c>
      <c r="O999" s="69">
        <f>IF($F999=dane!$B$8,6743+3,(IF($F999=dane!$B$9,6743+4,(IF($F999=dane!$B$10,6743+5,6743)))))</f>
        <v>6746</v>
      </c>
      <c r="P999" s="74"/>
      <c r="Q999" s="74"/>
      <c r="R999" s="74"/>
    </row>
    <row r="1000" spans="1:32" ht="45" x14ac:dyDescent="0.25">
      <c r="A1000" s="62">
        <f>IF(zgłoszenia[[#This Row],[ID]]&gt;0,A999+1,"--")</f>
        <v>997</v>
      </c>
      <c r="B1000" s="14" t="s">
        <v>12</v>
      </c>
      <c r="C1000" s="70">
        <v>19953</v>
      </c>
      <c r="D1000" s="12">
        <v>42996</v>
      </c>
      <c r="E1000" s="31" t="s">
        <v>1569</v>
      </c>
      <c r="F1000" s="13" t="s">
        <v>57</v>
      </c>
      <c r="G1000" s="13" t="s">
        <v>30</v>
      </c>
      <c r="H1000" s="13" t="s">
        <v>934</v>
      </c>
      <c r="I1000" s="36" t="s">
        <v>1570</v>
      </c>
      <c r="J1000" s="72">
        <v>57</v>
      </c>
      <c r="K1000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BOŚ.6748.57.2017.WŚ</v>
      </c>
      <c r="L1000" s="93">
        <v>43003</v>
      </c>
      <c r="M1000" s="77" t="s">
        <v>19</v>
      </c>
      <c r="N1000" s="88">
        <f ca="1">IF(zgłoszenia[[#This Row],[ID]]&gt;0,IF(zgłoszenia[[#This Row],[Data zakończenia sprawy]]=0,TODAY()-D1000,zgłoszenia[[#This Row],[Data zakończenia sprawy]]-zgłoszenia[[#This Row],[Data wpływu wniosku]]),"")</f>
        <v>7</v>
      </c>
      <c r="O1000" s="69">
        <f>IF($F1000=dane!$B$8,6743+3,(IF($F1000=dane!$B$9,6743+4,(IF($F1000=dane!$B$10,6743+5,6743)))))</f>
        <v>6748</v>
      </c>
      <c r="P1000" s="74"/>
      <c r="Q1000" s="74"/>
      <c r="R1000" s="74"/>
      <c r="S1000" s="74"/>
      <c r="T1000" s="74"/>
      <c r="U1000" s="74"/>
      <c r="V1000" s="74"/>
      <c r="W1000" s="74"/>
      <c r="X1000" s="74"/>
      <c r="Y1000" s="74"/>
      <c r="Z1000" s="74"/>
      <c r="AA1000" s="74"/>
      <c r="AB1000" s="74"/>
      <c r="AC1000" s="74"/>
      <c r="AD1000" s="74"/>
      <c r="AE1000" s="74"/>
      <c r="AF1000" s="74"/>
    </row>
    <row r="1001" spans="1:32" ht="45" x14ac:dyDescent="0.25">
      <c r="A1001" s="62">
        <f>IF(zgłoszenia[[#This Row],[ID]]&gt;0,A1000+1,"--")</f>
        <v>998</v>
      </c>
      <c r="B1001" s="14" t="s">
        <v>40</v>
      </c>
      <c r="C1001" s="70">
        <v>19838</v>
      </c>
      <c r="D1001" s="12">
        <v>42996</v>
      </c>
      <c r="E1001" s="31" t="s">
        <v>1571</v>
      </c>
      <c r="F1001" s="13" t="s">
        <v>57</v>
      </c>
      <c r="G1001" s="13" t="s">
        <v>26</v>
      </c>
      <c r="H1001" s="13" t="s">
        <v>434</v>
      </c>
      <c r="I1001" s="36" t="s">
        <v>1572</v>
      </c>
      <c r="J1001" s="72">
        <v>60</v>
      </c>
      <c r="K1001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BOŚ.6748.60.2017.ŁD</v>
      </c>
      <c r="L1001" s="93">
        <v>43014</v>
      </c>
      <c r="M1001" s="77" t="s">
        <v>19</v>
      </c>
      <c r="N1001" s="88">
        <f ca="1">IF(zgłoszenia[[#This Row],[ID]]&gt;0,IF(zgłoszenia[[#This Row],[Data zakończenia sprawy]]=0,TODAY()-D1001,zgłoszenia[[#This Row],[Data zakończenia sprawy]]-zgłoszenia[[#This Row],[Data wpływu wniosku]]),"")</f>
        <v>18</v>
      </c>
      <c r="O1001" s="69">
        <f>IF($F1001=dane!$B$8,6743+3,(IF($F1001=dane!$B$9,6743+4,(IF($F1001=dane!$B$10,6743+5,6743)))))</f>
        <v>6748</v>
      </c>
      <c r="P1001" s="74"/>
      <c r="Q1001" s="74"/>
      <c r="R1001" s="74"/>
    </row>
    <row r="1002" spans="1:32" ht="45" x14ac:dyDescent="0.25">
      <c r="A1002" s="62">
        <f>IF(zgłoszenia[[#This Row],[ID]]&gt;0,A1001+1,"--")</f>
        <v>999</v>
      </c>
      <c r="B1002" s="14" t="s">
        <v>40</v>
      </c>
      <c r="C1002" s="70">
        <v>19902</v>
      </c>
      <c r="D1002" s="12">
        <v>42996</v>
      </c>
      <c r="E1002" s="31" t="s">
        <v>83</v>
      </c>
      <c r="F1002" s="13" t="s">
        <v>17</v>
      </c>
      <c r="G1002" s="13" t="s">
        <v>26</v>
      </c>
      <c r="H1002" s="13" t="s">
        <v>665</v>
      </c>
      <c r="I1002" s="36" t="s">
        <v>1573</v>
      </c>
      <c r="J1002" s="13">
        <v>921</v>
      </c>
      <c r="K10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BOŚ.6743.921.2017.ŁD</v>
      </c>
      <c r="L1002" s="12">
        <v>43014</v>
      </c>
      <c r="M1002" s="13" t="s">
        <v>19</v>
      </c>
      <c r="N1002" s="11">
        <f ca="1">IF(zgłoszenia[[#This Row],[ID]]&gt;0,IF(zgłoszenia[[#This Row],[Data zakończenia sprawy]]=0,TODAY()-D1002,zgłoszenia[[#This Row],[Data zakończenia sprawy]]-zgłoszenia[[#This Row],[Data wpływu wniosku]]),"")</f>
        <v>18</v>
      </c>
      <c r="O1002" s="65">
        <f>IF($F1002=dane!$B$8,6743+3,(IF($F1002=dane!$B$9,6743+4,(IF($F1002=dane!$B$10,6743+5,6743)))))</f>
        <v>6743</v>
      </c>
    </row>
    <row r="1003" spans="1:32" ht="45" x14ac:dyDescent="0.25">
      <c r="A1003" s="62">
        <f>IF(zgłoszenia[[#This Row],[ID]]&gt;0,A1002+1,"--")</f>
        <v>1000</v>
      </c>
      <c r="B1003" s="14" t="s">
        <v>59</v>
      </c>
      <c r="C1003" s="70">
        <v>19836</v>
      </c>
      <c r="D1003" s="12">
        <v>42996</v>
      </c>
      <c r="E1003" s="31" t="s">
        <v>83</v>
      </c>
      <c r="F1003" s="13" t="s">
        <v>17</v>
      </c>
      <c r="G1003" s="13" t="s">
        <v>29</v>
      </c>
      <c r="H1003" s="13" t="s">
        <v>87</v>
      </c>
      <c r="I1003" s="36" t="s">
        <v>1574</v>
      </c>
      <c r="J1003" s="13">
        <v>873</v>
      </c>
      <c r="K10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BOŚ.6743.873.2017.SR</v>
      </c>
      <c r="L1003" s="12">
        <v>43014</v>
      </c>
      <c r="M1003" s="13" t="s">
        <v>19</v>
      </c>
      <c r="N1003" s="11">
        <f ca="1">IF(zgłoszenia[[#This Row],[ID]]&gt;0,IF(zgłoszenia[[#This Row],[Data zakończenia sprawy]]=0,TODAY()-D1003,zgłoszenia[[#This Row],[Data zakończenia sprawy]]-zgłoszenia[[#This Row],[Data wpływu wniosku]]),"")</f>
        <v>18</v>
      </c>
      <c r="O1003" s="65">
        <f>IF($F1003=dane!$B$8,6743+3,(IF($F1003=dane!$B$9,6743+4,(IF($F1003=dane!$B$10,6743+5,6743)))))</f>
        <v>6743</v>
      </c>
    </row>
    <row r="1004" spans="1:32" ht="45" x14ac:dyDescent="0.25">
      <c r="A1004" s="62">
        <f>IF(zgłoszenia[[#This Row],[ID]]&gt;0,A1003+1,"--")</f>
        <v>1001</v>
      </c>
      <c r="B1004" s="14" t="s">
        <v>39</v>
      </c>
      <c r="C1004" s="70">
        <v>19833</v>
      </c>
      <c r="D1004" s="12">
        <v>42993</v>
      </c>
      <c r="E1004" s="31" t="s">
        <v>1350</v>
      </c>
      <c r="F1004" s="13" t="s">
        <v>23</v>
      </c>
      <c r="G1004" s="13" t="s">
        <v>32</v>
      </c>
      <c r="H1004" s="13" t="s">
        <v>135</v>
      </c>
      <c r="I1004" s="36" t="s">
        <v>1575</v>
      </c>
      <c r="J1004" s="13">
        <v>878</v>
      </c>
      <c r="K10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BOŚ.6743.878.2017.MS</v>
      </c>
      <c r="L1004" s="12">
        <v>43010</v>
      </c>
      <c r="M1004" s="13" t="s">
        <v>19</v>
      </c>
      <c r="N1004" s="11">
        <f ca="1">IF(zgłoszenia[[#This Row],[ID]]&gt;0,IF(zgłoszenia[[#This Row],[Data zakończenia sprawy]]=0,TODAY()-D1004,zgłoszenia[[#This Row],[Data zakończenia sprawy]]-zgłoszenia[[#This Row],[Data wpływu wniosku]]),"")</f>
        <v>17</v>
      </c>
      <c r="O1004" s="65">
        <f>IF($F1004=dane!$B$8,6743+3,(IF($F1004=dane!$B$9,6743+4,(IF($F1004=dane!$B$10,6743+5,6743)))))</f>
        <v>6743</v>
      </c>
    </row>
    <row r="1005" spans="1:32" ht="45" x14ac:dyDescent="0.25">
      <c r="A1005" s="62">
        <f>IF(zgłoszenia[[#This Row],[ID]]&gt;0,A1004+1,"--")</f>
        <v>1002</v>
      </c>
      <c r="B1005" s="14" t="s">
        <v>36</v>
      </c>
      <c r="C1005" s="70">
        <v>19890</v>
      </c>
      <c r="D1005" s="12">
        <v>42996</v>
      </c>
      <c r="E1005" s="31" t="s">
        <v>1576</v>
      </c>
      <c r="F1005" s="13" t="s">
        <v>17</v>
      </c>
      <c r="G1005" s="13" t="s">
        <v>29</v>
      </c>
      <c r="H1005" s="13" t="s">
        <v>29</v>
      </c>
      <c r="I1005" s="36" t="s">
        <v>1577</v>
      </c>
      <c r="J1005" s="13">
        <v>880</v>
      </c>
      <c r="K10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BOŚ.6743.880.2017.KŻ</v>
      </c>
      <c r="L1005" s="12">
        <v>43026</v>
      </c>
      <c r="M1005" s="13" t="s">
        <v>19</v>
      </c>
      <c r="N1005" s="11">
        <f ca="1">IF(zgłoszenia[[#This Row],[ID]]&gt;0,IF(zgłoszenia[[#This Row],[Data zakończenia sprawy]]=0,TODAY()-D1005,zgłoszenia[[#This Row],[Data zakończenia sprawy]]-zgłoszenia[[#This Row],[Data wpływu wniosku]]),"")</f>
        <v>30</v>
      </c>
      <c r="O1005" s="65">
        <f>IF($F1005=dane!$B$8,6743+3,(IF($F1005=dane!$B$9,6743+4,(IF($F1005=dane!$B$10,6743+5,6743)))))</f>
        <v>6743</v>
      </c>
    </row>
    <row r="1006" spans="1:32" ht="45" x14ac:dyDescent="0.25">
      <c r="A1006" s="62">
        <f>IF(zgłoszenia[[#This Row],[ID]]&gt;0,A1005+1,"--")</f>
        <v>1003</v>
      </c>
      <c r="B1006" s="14" t="s">
        <v>36</v>
      </c>
      <c r="C1006" s="70">
        <v>19892</v>
      </c>
      <c r="D1006" s="12">
        <v>42996</v>
      </c>
      <c r="E1006" s="31" t="s">
        <v>1576</v>
      </c>
      <c r="F1006" s="13" t="s">
        <v>17</v>
      </c>
      <c r="G1006" s="13" t="s">
        <v>18</v>
      </c>
      <c r="H1006" s="13" t="s">
        <v>471</v>
      </c>
      <c r="I1006" s="36" t="s">
        <v>1530</v>
      </c>
      <c r="J1006" s="13">
        <v>881</v>
      </c>
      <c r="K10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BOŚ.6743.881.2017.KŻ</v>
      </c>
      <c r="L1006" s="12">
        <v>43026</v>
      </c>
      <c r="M1006" s="13" t="s">
        <v>19</v>
      </c>
      <c r="N1006" s="11">
        <f ca="1">IF(zgłoszenia[[#This Row],[ID]]&gt;0,IF(zgłoszenia[[#This Row],[Data zakończenia sprawy]]=0,TODAY()-D1006,zgłoszenia[[#This Row],[Data zakończenia sprawy]]-zgłoszenia[[#This Row],[Data wpływu wniosku]]),"")</f>
        <v>30</v>
      </c>
      <c r="O1006" s="65">
        <f>IF($F1006=dane!$B$8,6743+3,(IF($F1006=dane!$B$9,6743+4,(IF($F1006=dane!$B$10,6743+5,6743)))))</f>
        <v>6743</v>
      </c>
    </row>
    <row r="1007" spans="1:32" ht="45" x14ac:dyDescent="0.25">
      <c r="A1007" s="62">
        <f>IF(zgłoszenia[[#This Row],[ID]]&gt;0,A1006+1,"--")</f>
        <v>1004</v>
      </c>
      <c r="B1007" s="14" t="s">
        <v>60</v>
      </c>
      <c r="C1007" s="70">
        <v>19817</v>
      </c>
      <c r="D1007" s="12">
        <v>42993</v>
      </c>
      <c r="E1007" s="31" t="s">
        <v>811</v>
      </c>
      <c r="F1007" s="13" t="s">
        <v>23</v>
      </c>
      <c r="G1007" s="13" t="s">
        <v>33</v>
      </c>
      <c r="H1007" s="13" t="s">
        <v>1578</v>
      </c>
      <c r="I1007" s="36" t="s">
        <v>1579</v>
      </c>
      <c r="J1007" s="13">
        <v>870</v>
      </c>
      <c r="K10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BOŚ.6743.870.2017.EJ</v>
      </c>
      <c r="L1007" s="12">
        <v>43012</v>
      </c>
      <c r="M1007" s="13" t="s">
        <v>19</v>
      </c>
      <c r="N1007" s="11">
        <f ca="1">IF(zgłoszenia[[#This Row],[ID]]&gt;0,IF(zgłoszenia[[#This Row],[Data zakończenia sprawy]]=0,TODAY()-D1007,zgłoszenia[[#This Row],[Data zakończenia sprawy]]-zgłoszenia[[#This Row],[Data wpływu wniosku]]),"")</f>
        <v>19</v>
      </c>
      <c r="O1007" s="65">
        <f>IF($F1007=dane!$B$8,6743+3,(IF($F1007=dane!$B$9,6743+4,(IF($F1007=dane!$B$10,6743+5,6743)))))</f>
        <v>6743</v>
      </c>
    </row>
    <row r="1008" spans="1:32" ht="30" x14ac:dyDescent="0.25">
      <c r="A1008" s="62">
        <f>IF(zgłoszenia[[#This Row],[ID]]&gt;0,A1007+1,"--")</f>
        <v>1005</v>
      </c>
      <c r="B1008" s="14" t="s">
        <v>60</v>
      </c>
      <c r="C1008" s="70">
        <v>19819</v>
      </c>
      <c r="D1008" s="12">
        <v>42993</v>
      </c>
      <c r="E1008" s="31" t="s">
        <v>811</v>
      </c>
      <c r="F1008" s="13" t="s">
        <v>23</v>
      </c>
      <c r="G1008" s="13" t="s">
        <v>33</v>
      </c>
      <c r="H1008" s="13" t="s">
        <v>145</v>
      </c>
      <c r="I1008" s="36" t="s">
        <v>1580</v>
      </c>
      <c r="J1008" s="13">
        <v>871</v>
      </c>
      <c r="K10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BOŚ.6743.871.2017.EJ</v>
      </c>
      <c r="L1008" s="12">
        <v>43032</v>
      </c>
      <c r="M1008" s="13" t="s">
        <v>22</v>
      </c>
      <c r="N1008" s="11">
        <f ca="1">IF(zgłoszenia[[#This Row],[ID]]&gt;0,IF(zgłoszenia[[#This Row],[Data zakończenia sprawy]]=0,TODAY()-D1008,zgłoszenia[[#This Row],[Data zakończenia sprawy]]-zgłoszenia[[#This Row],[Data wpływu wniosku]]),"")</f>
        <v>39</v>
      </c>
      <c r="O1008" s="65">
        <f>IF($F1008=dane!$B$8,6743+3,(IF($F1008=dane!$B$9,6743+4,(IF($F1008=dane!$B$10,6743+5,6743)))))</f>
        <v>6743</v>
      </c>
    </row>
    <row r="1009" spans="1:19" ht="45" x14ac:dyDescent="0.25">
      <c r="A1009" s="62">
        <f>IF(zgłoszenia[[#This Row],[ID]]&gt;0,A1008+1,"--")</f>
        <v>1006</v>
      </c>
      <c r="B1009" s="14" t="s">
        <v>60</v>
      </c>
      <c r="C1009" s="70">
        <v>20018</v>
      </c>
      <c r="D1009" s="12">
        <v>42997</v>
      </c>
      <c r="E1009" s="71" t="s">
        <v>1619</v>
      </c>
      <c r="F1009" s="13" t="s">
        <v>17</v>
      </c>
      <c r="G1009" s="13" t="s">
        <v>33</v>
      </c>
      <c r="H1009" s="13" t="s">
        <v>147</v>
      </c>
      <c r="I1009" s="36" t="s">
        <v>1581</v>
      </c>
      <c r="J1009" s="13">
        <v>872</v>
      </c>
      <c r="K10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BOŚ.6743.872.2017.EJ</v>
      </c>
      <c r="L1009" s="12">
        <v>43014</v>
      </c>
      <c r="M1009" s="13" t="s">
        <v>19</v>
      </c>
      <c r="N1009" s="11">
        <f ca="1">IF(zgłoszenia[[#This Row],[ID]]&gt;0,IF(zgłoszenia[[#This Row],[Data zakończenia sprawy]]=0,TODAY()-D1009,zgłoszenia[[#This Row],[Data zakończenia sprawy]]-zgłoszenia[[#This Row],[Data wpływu wniosku]]),"")</f>
        <v>17</v>
      </c>
      <c r="O1009" s="65">
        <f>IF($F1009=dane!$B$8,6743+3,(IF($F1009=dane!$B$9,6743+4,(IF($F1009=dane!$B$10,6743+5,6743)))))</f>
        <v>6743</v>
      </c>
    </row>
    <row r="1010" spans="1:19" ht="45" x14ac:dyDescent="0.25">
      <c r="A1010" s="62">
        <f>IF(zgłoszenia[[#This Row],[ID]]&gt;0,A1009+1,"--")</f>
        <v>1007</v>
      </c>
      <c r="B1010" s="14" t="s">
        <v>59</v>
      </c>
      <c r="C1010" s="70">
        <v>20005</v>
      </c>
      <c r="D1010" s="12">
        <v>42997</v>
      </c>
      <c r="E1010" s="31" t="s">
        <v>1111</v>
      </c>
      <c r="F1010" s="13" t="s">
        <v>17</v>
      </c>
      <c r="G1010" s="13" t="s">
        <v>24</v>
      </c>
      <c r="H1010" s="13" t="s">
        <v>1502</v>
      </c>
      <c r="I1010" s="36" t="s">
        <v>1538</v>
      </c>
      <c r="J1010" s="13">
        <v>874</v>
      </c>
      <c r="K10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BOŚ.6743.874.2017.SR</v>
      </c>
      <c r="L1010" s="12">
        <v>43021</v>
      </c>
      <c r="M1010" s="13" t="s">
        <v>19</v>
      </c>
      <c r="N1010" s="11">
        <f ca="1">IF(zgłoszenia[[#This Row],[ID]]&gt;0,IF(zgłoszenia[[#This Row],[Data zakończenia sprawy]]=0,TODAY()-D1010,zgłoszenia[[#This Row],[Data zakończenia sprawy]]-zgłoszenia[[#This Row],[Data wpływu wniosku]]),"")</f>
        <v>24</v>
      </c>
      <c r="O1010" s="65">
        <f>IF($F1010=dane!$B$8,6743+3,(IF($F1010=dane!$B$9,6743+4,(IF($F1010=dane!$B$10,6743+5,6743)))))</f>
        <v>6743</v>
      </c>
    </row>
    <row r="1011" spans="1:19" ht="30" x14ac:dyDescent="0.25">
      <c r="A1011" s="62">
        <f>IF(zgłoszenia[[#This Row],[ID]]&gt;0,A1010+1,"--")</f>
        <v>1008</v>
      </c>
      <c r="B1011" s="14" t="s">
        <v>1277</v>
      </c>
      <c r="C1011" s="70">
        <v>20274</v>
      </c>
      <c r="D1011" s="12">
        <v>43000</v>
      </c>
      <c r="E1011" s="31" t="s">
        <v>1582</v>
      </c>
      <c r="F1011" s="13" t="s">
        <v>17</v>
      </c>
      <c r="G1011" s="13" t="s">
        <v>29</v>
      </c>
      <c r="H1011" s="13" t="s">
        <v>99</v>
      </c>
      <c r="I1011" s="36" t="s">
        <v>1583</v>
      </c>
      <c r="J1011" s="13"/>
      <c r="K10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brak rejestreacji eDOK</v>
      </c>
      <c r="L1011" s="12"/>
      <c r="M1011" s="13"/>
      <c r="N1011" s="11">
        <f ca="1">IF(zgłoszenia[[#This Row],[ID]]&gt;0,IF(zgłoszenia[[#This Row],[Data zakończenia sprawy]]=0,TODAY()-D1011,zgłoszenia[[#This Row],[Data zakończenia sprawy]]-zgłoszenia[[#This Row],[Data wpływu wniosku]]),"")</f>
        <v>683</v>
      </c>
      <c r="O1011" s="65">
        <f>IF($F1011=dane!$B$8,6743+3,(IF($F1011=dane!$B$9,6743+4,(IF($F1011=dane!$B$10,6743+5,6743)))))</f>
        <v>6743</v>
      </c>
    </row>
    <row r="1012" spans="1:19" ht="45" x14ac:dyDescent="0.25">
      <c r="A1012" s="62">
        <f>IF(zgłoszenia[[#This Row],[ID]]&gt;0,A1011+1,"--")</f>
        <v>1009</v>
      </c>
      <c r="B1012" s="14" t="s">
        <v>38</v>
      </c>
      <c r="C1012" s="70">
        <v>20267</v>
      </c>
      <c r="D1012" s="12">
        <v>43000</v>
      </c>
      <c r="E1012" s="31" t="s">
        <v>1584</v>
      </c>
      <c r="F1012" s="13" t="s">
        <v>17</v>
      </c>
      <c r="G1012" s="13" t="s">
        <v>18</v>
      </c>
      <c r="H1012" s="13" t="s">
        <v>92</v>
      </c>
      <c r="I1012" s="36" t="s">
        <v>1585</v>
      </c>
      <c r="J1012" s="13">
        <v>876</v>
      </c>
      <c r="K10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BOŚ.6743.876.2017.IN</v>
      </c>
      <c r="L1012" s="12">
        <v>43011</v>
      </c>
      <c r="M1012" s="13" t="s">
        <v>19</v>
      </c>
      <c r="N1012" s="11">
        <f ca="1">IF(zgłoszenia[[#This Row],[ID]]&gt;0,IF(zgłoszenia[[#This Row],[Data zakończenia sprawy]]=0,TODAY()-D1012,zgłoszenia[[#This Row],[Data zakończenia sprawy]]-zgłoszenia[[#This Row],[Data wpływu wniosku]]),"")</f>
        <v>11</v>
      </c>
      <c r="O1012" s="65">
        <f>IF($F1012=dane!$B$8,6743+3,(IF($F1012=dane!$B$9,6743+4,(IF($F1012=dane!$B$10,6743+5,6743)))))</f>
        <v>6743</v>
      </c>
    </row>
    <row r="1013" spans="1:19" ht="45" x14ac:dyDescent="0.25">
      <c r="A1013" s="62">
        <f>IF(zgłoszenia[[#This Row],[ID]]&gt;0,A1012+1,"--")</f>
        <v>1010</v>
      </c>
      <c r="B1013" s="14" t="s">
        <v>39</v>
      </c>
      <c r="C1013" s="70">
        <v>20276</v>
      </c>
      <c r="D1013" s="12">
        <v>43000</v>
      </c>
      <c r="E1013" s="31" t="s">
        <v>1576</v>
      </c>
      <c r="F1013" s="13" t="s">
        <v>17</v>
      </c>
      <c r="G1013" s="13" t="s">
        <v>32</v>
      </c>
      <c r="H1013" s="13" t="s">
        <v>227</v>
      </c>
      <c r="I1013" s="36" t="s">
        <v>1586</v>
      </c>
      <c r="J1013" s="13">
        <v>877</v>
      </c>
      <c r="K10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BOŚ.6743.877.2017.MS</v>
      </c>
      <c r="L1013" s="12">
        <v>43018</v>
      </c>
      <c r="M1013" s="13" t="s">
        <v>19</v>
      </c>
      <c r="N1013" s="11">
        <f ca="1">IF(zgłoszenia[[#This Row],[ID]]&gt;0,IF(zgłoszenia[[#This Row],[Data zakończenia sprawy]]=0,TODAY()-D1013,zgłoszenia[[#This Row],[Data zakończenia sprawy]]-zgłoszenia[[#This Row],[Data wpływu wniosku]]),"")</f>
        <v>18</v>
      </c>
      <c r="O1013" s="65">
        <f>IF($F1013=dane!$B$8,6743+3,(IF($F1013=dane!$B$9,6743+4,(IF($F1013=dane!$B$10,6743+5,6743)))))</f>
        <v>6743</v>
      </c>
    </row>
    <row r="1014" spans="1:19" ht="45" x14ac:dyDescent="0.25">
      <c r="A1014" s="62">
        <f>IF(zgłoszenia[[#This Row],[ID]]&gt;0,A1013+1,"--")</f>
        <v>1011</v>
      </c>
      <c r="B1014" s="14" t="s">
        <v>36</v>
      </c>
      <c r="C1014" s="70">
        <v>20056</v>
      </c>
      <c r="D1014" s="12">
        <v>42998</v>
      </c>
      <c r="E1014" s="31" t="s">
        <v>1576</v>
      </c>
      <c r="F1014" s="13" t="s">
        <v>17</v>
      </c>
      <c r="G1014" s="13" t="s">
        <v>29</v>
      </c>
      <c r="H1014" s="13" t="s">
        <v>99</v>
      </c>
      <c r="I1014" s="36" t="s">
        <v>1587</v>
      </c>
      <c r="J1014" s="13">
        <v>882</v>
      </c>
      <c r="K10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BOŚ.6743.882.2017.KŻ</v>
      </c>
      <c r="L1014" s="12">
        <v>43026</v>
      </c>
      <c r="M1014" s="13" t="s">
        <v>19</v>
      </c>
      <c r="N1014" s="11">
        <f ca="1">IF(zgłoszenia[[#This Row],[ID]]&gt;0,IF(zgłoszenia[[#This Row],[Data zakończenia sprawy]]=0,TODAY()-D1014,zgłoszenia[[#This Row],[Data zakończenia sprawy]]-zgłoszenia[[#This Row],[Data wpływu wniosku]]),"")</f>
        <v>28</v>
      </c>
      <c r="O1014" s="65">
        <f>IF($F1014=dane!$B$8,6743+3,(IF($F1014=dane!$B$9,6743+4,(IF($F1014=dane!$B$10,6743+5,6743)))))</f>
        <v>6743</v>
      </c>
    </row>
    <row r="1015" spans="1:19" ht="75" x14ac:dyDescent="0.25">
      <c r="A1015" s="62">
        <f>IF(zgłoszenia[[#This Row],[ID]]&gt;0,A1014+1,"--")</f>
        <v>1012</v>
      </c>
      <c r="B1015" s="14" t="s">
        <v>36</v>
      </c>
      <c r="C1015" s="70">
        <v>20303</v>
      </c>
      <c r="D1015" s="12">
        <v>43000</v>
      </c>
      <c r="E1015" s="31" t="s">
        <v>1588</v>
      </c>
      <c r="F1015" s="13" t="s">
        <v>57</v>
      </c>
      <c r="G1015" s="13" t="s">
        <v>29</v>
      </c>
      <c r="H1015" s="13" t="s">
        <v>87</v>
      </c>
      <c r="I1015" s="36" t="s">
        <v>1589</v>
      </c>
      <c r="J1015" s="72">
        <v>56</v>
      </c>
      <c r="K1015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BOŚ.6748.56.2017.KŻ</v>
      </c>
      <c r="L1015" s="93">
        <v>43031</v>
      </c>
      <c r="M1015" s="77" t="s">
        <v>19</v>
      </c>
      <c r="N1015" s="88">
        <f ca="1">IF(zgłoszenia[[#This Row],[ID]]&gt;0,IF(zgłoszenia[[#This Row],[Data zakończenia sprawy]]=0,TODAY()-D1015,zgłoszenia[[#This Row],[Data zakończenia sprawy]]-zgłoszenia[[#This Row],[Data wpływu wniosku]]),"")</f>
        <v>31</v>
      </c>
      <c r="O1015" s="69">
        <f>IF($F1015=dane!$B$8,6743+3,(IF($F1015=dane!$B$9,6743+4,(IF($F1015=dane!$B$10,6743+5,6743)))))</f>
        <v>6748</v>
      </c>
      <c r="P1015" s="74"/>
      <c r="Q1015" s="74"/>
      <c r="R1015" s="74"/>
      <c r="S1015" s="74"/>
    </row>
    <row r="1016" spans="1:19" ht="30" x14ac:dyDescent="0.25">
      <c r="A1016" s="62">
        <f>IF(zgłoszenia[[#This Row],[ID]]&gt;0,A1015+1,"--")</f>
        <v>1013</v>
      </c>
      <c r="B1016" s="14" t="s">
        <v>60</v>
      </c>
      <c r="C1016" s="70">
        <v>20283</v>
      </c>
      <c r="D1016" s="12">
        <v>43000</v>
      </c>
      <c r="E1016" s="31" t="s">
        <v>1331</v>
      </c>
      <c r="F1016" s="13" t="s">
        <v>17</v>
      </c>
      <c r="G1016" s="13" t="s">
        <v>33</v>
      </c>
      <c r="H1016" s="13" t="s">
        <v>155</v>
      </c>
      <c r="I1016" s="36" t="s">
        <v>1590</v>
      </c>
      <c r="J1016" s="13">
        <v>875</v>
      </c>
      <c r="K10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BOŚ.6743.875.2017.EJ</v>
      </c>
      <c r="L1016" s="12">
        <v>43007</v>
      </c>
      <c r="M1016" s="13" t="s">
        <v>62</v>
      </c>
      <c r="N1016" s="11">
        <f ca="1">IF(zgłoszenia[[#This Row],[ID]]&gt;0,IF(zgłoszenia[[#This Row],[Data zakończenia sprawy]]=0,TODAY()-D1016,zgłoszenia[[#This Row],[Data zakończenia sprawy]]-zgłoszenia[[#This Row],[Data wpływu wniosku]]),"")</f>
        <v>7</v>
      </c>
      <c r="O1016" s="65">
        <f>IF($F1016=dane!$B$8,6743+3,(IF($F1016=dane!$B$9,6743+4,(IF($F1016=dane!$B$10,6743+5,6743)))))</f>
        <v>6743</v>
      </c>
    </row>
    <row r="1017" spans="1:19" ht="45" x14ac:dyDescent="0.25">
      <c r="A1017" s="62">
        <f>IF(zgłoszenia[[#This Row],[ID]]&gt;0,A1016+1,"--")</f>
        <v>1014</v>
      </c>
      <c r="B1017" s="14" t="s">
        <v>40</v>
      </c>
      <c r="C1017" s="70">
        <v>20302</v>
      </c>
      <c r="D1017" s="12">
        <v>43000</v>
      </c>
      <c r="E1017" s="31" t="s">
        <v>1111</v>
      </c>
      <c r="F1017" s="13" t="s">
        <v>17</v>
      </c>
      <c r="G1017" s="13" t="s">
        <v>21</v>
      </c>
      <c r="H1017" s="13" t="s">
        <v>1591</v>
      </c>
      <c r="I1017" s="36" t="s">
        <v>1592</v>
      </c>
      <c r="J1017" s="13">
        <v>922</v>
      </c>
      <c r="K10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BOŚ.6743.922.2017.ŁD</v>
      </c>
      <c r="L1017" s="12">
        <v>43014</v>
      </c>
      <c r="M1017" s="13" t="s">
        <v>19</v>
      </c>
      <c r="N1017" s="11">
        <f ca="1">IF(zgłoszenia[[#This Row],[ID]]&gt;0,IF(zgłoszenia[[#This Row],[Data zakończenia sprawy]]=0,TODAY()-D1017,zgłoszenia[[#This Row],[Data zakończenia sprawy]]-zgłoszenia[[#This Row],[Data wpływu wniosku]]),"")</f>
        <v>14</v>
      </c>
      <c r="O1017" s="65">
        <f>IF($F1017=dane!$B$8,6743+3,(IF($F1017=dane!$B$9,6743+4,(IF($F1017=dane!$B$10,6743+5,6743)))))</f>
        <v>6743</v>
      </c>
    </row>
    <row r="1018" spans="1:19" ht="30" x14ac:dyDescent="0.25">
      <c r="A1018" s="62">
        <f>IF(zgłoszenia[[#This Row],[ID]]&gt;0,A1017+1,"--")</f>
        <v>1015</v>
      </c>
      <c r="B1018" s="14" t="s">
        <v>39</v>
      </c>
      <c r="C1018" s="70">
        <v>20398</v>
      </c>
      <c r="D1018" s="12">
        <v>43003</v>
      </c>
      <c r="E1018" s="31" t="s">
        <v>1594</v>
      </c>
      <c r="F1018" s="13" t="s">
        <v>23</v>
      </c>
      <c r="G1018" s="13" t="s">
        <v>32</v>
      </c>
      <c r="H1018" s="13" t="s">
        <v>135</v>
      </c>
      <c r="I1018" s="36" t="s">
        <v>1595</v>
      </c>
      <c r="J1018" s="13">
        <v>886</v>
      </c>
      <c r="K10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BOŚ.6743.886.2017.MS</v>
      </c>
      <c r="L1018" s="12">
        <v>43046</v>
      </c>
      <c r="M1018" s="13" t="s">
        <v>22</v>
      </c>
      <c r="N1018" s="11">
        <f ca="1">IF(zgłoszenia[[#This Row],[ID]]&gt;0,IF(zgłoszenia[[#This Row],[Data zakończenia sprawy]]=0,TODAY()-D1018,zgłoszenia[[#This Row],[Data zakończenia sprawy]]-zgłoszenia[[#This Row],[Data wpływu wniosku]]),"")</f>
        <v>43</v>
      </c>
      <c r="O1018" s="65">
        <f>IF($F1018=dane!$B$8,6743+3,(IF($F1018=dane!$B$9,6743+4,(IF($F1018=dane!$B$10,6743+5,6743)))))</f>
        <v>6743</v>
      </c>
    </row>
    <row r="1019" spans="1:19" ht="45" x14ac:dyDescent="0.25">
      <c r="A1019" s="62">
        <f>IF(zgłoszenia[[#This Row],[ID]]&gt;0,A1018+1,"--")</f>
        <v>1016</v>
      </c>
      <c r="B1019" s="14" t="s">
        <v>60</v>
      </c>
      <c r="C1019" s="70">
        <v>20513</v>
      </c>
      <c r="D1019" s="12">
        <v>43004</v>
      </c>
      <c r="E1019" s="31" t="s">
        <v>1596</v>
      </c>
      <c r="F1019" s="13" t="s">
        <v>17</v>
      </c>
      <c r="G1019" s="13" t="s">
        <v>33</v>
      </c>
      <c r="H1019" s="13" t="s">
        <v>155</v>
      </c>
      <c r="I1019" s="36" t="s">
        <v>1597</v>
      </c>
      <c r="J1019" s="13">
        <v>890</v>
      </c>
      <c r="K101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BOŚ.6743.890.2017.EJ</v>
      </c>
      <c r="L1019" s="12">
        <v>43024</v>
      </c>
      <c r="M1019" s="13" t="s">
        <v>19</v>
      </c>
      <c r="N1019" s="11">
        <f ca="1">IF(zgłoszenia[[#This Row],[ID]]&gt;0,IF(zgłoszenia[[#This Row],[Data zakończenia sprawy]]=0,TODAY()-D1019,zgłoszenia[[#This Row],[Data zakończenia sprawy]]-zgłoszenia[[#This Row],[Data wpływu wniosku]]),"")</f>
        <v>20</v>
      </c>
      <c r="O1019" s="65">
        <f>IF($F1019=dane!$B$8,6743+3,(IF($F1019=dane!$B$9,6743+4,(IF($F1019=dane!$B$10,6743+5,6743)))))</f>
        <v>6743</v>
      </c>
    </row>
    <row r="1020" spans="1:19" ht="45" x14ac:dyDescent="0.25">
      <c r="A1020" s="62">
        <f>IF(zgłoszenia[[#This Row],[ID]]&gt;0,A1019+1,"--")</f>
        <v>1017</v>
      </c>
      <c r="B1020" s="14" t="s">
        <v>60</v>
      </c>
      <c r="C1020" s="70">
        <v>20454</v>
      </c>
      <c r="D1020" s="12">
        <v>43003</v>
      </c>
      <c r="E1020" s="31" t="s">
        <v>1598</v>
      </c>
      <c r="F1020" s="13" t="s">
        <v>23</v>
      </c>
      <c r="G1020" s="13" t="s">
        <v>33</v>
      </c>
      <c r="H1020" s="13" t="s">
        <v>1182</v>
      </c>
      <c r="I1020" s="36" t="s">
        <v>1599</v>
      </c>
      <c r="J1020" s="13">
        <v>889</v>
      </c>
      <c r="K10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BOŚ.6743.889.2017.EJ</v>
      </c>
      <c r="L1020" s="12">
        <v>43018</v>
      </c>
      <c r="M1020" s="13" t="s">
        <v>19</v>
      </c>
      <c r="N1020" s="11">
        <f ca="1">IF(zgłoszenia[[#This Row],[ID]]&gt;0,IF(zgłoszenia[[#This Row],[Data zakończenia sprawy]]=0,TODAY()-D1020,zgłoszenia[[#This Row],[Data zakończenia sprawy]]-zgłoszenia[[#This Row],[Data wpływu wniosku]]),"")</f>
        <v>15</v>
      </c>
      <c r="O1020" s="65">
        <f>IF($F1020=dane!$B$8,6743+3,(IF($F1020=dane!$B$9,6743+4,(IF($F1020=dane!$B$10,6743+5,6743)))))</f>
        <v>6743</v>
      </c>
    </row>
    <row r="1021" spans="1:19" ht="45" x14ac:dyDescent="0.25">
      <c r="A1021" s="62">
        <f>IF(zgłoszenia[[#This Row],[ID]]&gt;0,A1020+1,"--")</f>
        <v>1018</v>
      </c>
      <c r="B1021" s="14" t="s">
        <v>38</v>
      </c>
      <c r="C1021" s="70">
        <v>20619</v>
      </c>
      <c r="D1021" s="12">
        <v>43005</v>
      </c>
      <c r="E1021" s="31" t="s">
        <v>1601</v>
      </c>
      <c r="F1021" s="13" t="s">
        <v>25</v>
      </c>
      <c r="G1021" s="13" t="s">
        <v>18</v>
      </c>
      <c r="H1021" s="13" t="s">
        <v>70</v>
      </c>
      <c r="I1021" s="36" t="s">
        <v>1602</v>
      </c>
      <c r="J1021" s="13">
        <v>893</v>
      </c>
      <c r="K10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BOŚ.6743.893.2017.IN</v>
      </c>
      <c r="L1021" s="12">
        <v>43011</v>
      </c>
      <c r="M1021" s="13" t="s">
        <v>19</v>
      </c>
      <c r="N1021" s="11">
        <f ca="1">IF(zgłoszenia[[#This Row],[ID]]&gt;0,IF(zgłoszenia[[#This Row],[Data zakończenia sprawy]]=0,TODAY()-D1021,zgłoszenia[[#This Row],[Data zakończenia sprawy]]-zgłoszenia[[#This Row],[Data wpływu wniosku]]),"")</f>
        <v>6</v>
      </c>
      <c r="O1021" s="65">
        <f>IF($F1021=dane!$B$8,6743+3,(IF($F1021=dane!$B$9,6743+4,(IF($F1021=dane!$B$10,6743+5,6743)))))</f>
        <v>6743</v>
      </c>
    </row>
    <row r="1022" spans="1:19" ht="30" x14ac:dyDescent="0.25">
      <c r="A1022" s="62">
        <f>IF(zgłoszenia[[#This Row],[ID]]&gt;0,A1021+1,"--")</f>
        <v>1019</v>
      </c>
      <c r="B1022" s="14" t="s">
        <v>39</v>
      </c>
      <c r="C1022" s="70">
        <v>20630</v>
      </c>
      <c r="D1022" s="12">
        <v>43005</v>
      </c>
      <c r="E1022" s="31" t="s">
        <v>180</v>
      </c>
      <c r="F1022" s="13" t="s">
        <v>17</v>
      </c>
      <c r="G1022" s="13" t="s">
        <v>32</v>
      </c>
      <c r="H1022" s="13" t="s">
        <v>940</v>
      </c>
      <c r="I1022" s="36" t="s">
        <v>1603</v>
      </c>
      <c r="J1022" s="13">
        <v>888</v>
      </c>
      <c r="K10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BOŚ.6743.888.2017.MS</v>
      </c>
      <c r="L1022" s="12">
        <v>43047</v>
      </c>
      <c r="M1022" s="13" t="s">
        <v>22</v>
      </c>
      <c r="N1022" s="11">
        <f ca="1">IF(zgłoszenia[[#This Row],[ID]]&gt;0,IF(zgłoszenia[[#This Row],[Data zakończenia sprawy]]=0,TODAY()-D1022,zgłoszenia[[#This Row],[Data zakończenia sprawy]]-zgłoszenia[[#This Row],[Data wpływu wniosku]]),"")</f>
        <v>42</v>
      </c>
      <c r="O1022" s="65">
        <f>IF($F1022=dane!$B$8,6743+3,(IF($F1022=dane!$B$9,6743+4,(IF($F1022=dane!$B$10,6743+5,6743)))))</f>
        <v>6743</v>
      </c>
    </row>
    <row r="1023" spans="1:19" ht="60" x14ac:dyDescent="0.25">
      <c r="A1023" s="62">
        <f>IF(zgłoszenia[[#This Row],[ID]]&gt;0,A1022+1,"--")</f>
        <v>1020</v>
      </c>
      <c r="B1023" s="14" t="s">
        <v>38</v>
      </c>
      <c r="C1023" s="70">
        <v>20596</v>
      </c>
      <c r="D1023" s="12">
        <v>43005</v>
      </c>
      <c r="E1023" s="31" t="s">
        <v>1604</v>
      </c>
      <c r="F1023" s="13" t="s">
        <v>17</v>
      </c>
      <c r="G1023" s="13" t="s">
        <v>18</v>
      </c>
      <c r="H1023" s="13" t="s">
        <v>587</v>
      </c>
      <c r="I1023" s="36" t="s">
        <v>1605</v>
      </c>
      <c r="J1023" s="13">
        <v>892</v>
      </c>
      <c r="K10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BOŚ.6743.892.2017.IN</v>
      </c>
      <c r="L1023" s="12">
        <v>43017</v>
      </c>
      <c r="M1023" s="13" t="s">
        <v>19</v>
      </c>
      <c r="N1023" s="11">
        <f ca="1">IF(zgłoszenia[[#This Row],[ID]]&gt;0,IF(zgłoszenia[[#This Row],[Data zakończenia sprawy]]=0,TODAY()-D1023,zgłoszenia[[#This Row],[Data zakończenia sprawy]]-zgłoszenia[[#This Row],[Data wpływu wniosku]]),"")</f>
        <v>12</v>
      </c>
      <c r="O1023" s="65">
        <f>IF($F1023=dane!$B$8,6743+3,(IF($F1023=dane!$B$9,6743+4,(IF($F1023=dane!$B$10,6743+5,6743)))))</f>
        <v>6743</v>
      </c>
    </row>
    <row r="1024" spans="1:19" ht="45" x14ac:dyDescent="0.25">
      <c r="A1024" s="62">
        <f>IF(zgłoszenia[[#This Row],[ID]]&gt;0,A1023+1,"--")</f>
        <v>1021</v>
      </c>
      <c r="B1024" s="14" t="s">
        <v>38</v>
      </c>
      <c r="C1024" s="70">
        <v>20598</v>
      </c>
      <c r="D1024" s="12">
        <v>43005</v>
      </c>
      <c r="E1024" s="31" t="s">
        <v>1606</v>
      </c>
      <c r="F1024" s="13" t="s">
        <v>17</v>
      </c>
      <c r="G1024" s="13" t="s">
        <v>18</v>
      </c>
      <c r="H1024" s="13" t="s">
        <v>1400</v>
      </c>
      <c r="I1024" s="36" t="s">
        <v>1607</v>
      </c>
      <c r="J1024" s="13">
        <v>891</v>
      </c>
      <c r="K10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BOŚ.6743.891.2017.IN</v>
      </c>
      <c r="L1024" s="12">
        <v>43011</v>
      </c>
      <c r="M1024" s="13" t="s">
        <v>19</v>
      </c>
      <c r="N1024" s="11">
        <f ca="1">IF(zgłoszenia[[#This Row],[ID]]&gt;0,IF(zgłoszenia[[#This Row],[Data zakończenia sprawy]]=0,TODAY()-D1024,zgłoszenia[[#This Row],[Data zakończenia sprawy]]-zgłoszenia[[#This Row],[Data wpływu wniosku]]),"")</f>
        <v>6</v>
      </c>
      <c r="O1024" s="65">
        <f>IF($F1024=dane!$B$8,6743+3,(IF($F1024=dane!$B$9,6743+4,(IF($F1024=dane!$B$10,6743+5,6743)))))</f>
        <v>6743</v>
      </c>
    </row>
    <row r="1025" spans="1:21" ht="45" x14ac:dyDescent="0.25">
      <c r="A1025" s="62">
        <f>IF(zgłoszenia[[#This Row],[ID]]&gt;0,A1024+1,"--")</f>
        <v>1022</v>
      </c>
      <c r="B1025" s="14" t="s">
        <v>36</v>
      </c>
      <c r="C1025" s="70">
        <v>20600</v>
      </c>
      <c r="D1025" s="12">
        <v>43005</v>
      </c>
      <c r="E1025" s="31" t="s">
        <v>1028</v>
      </c>
      <c r="F1025" s="13" t="s">
        <v>17</v>
      </c>
      <c r="G1025" s="13" t="s">
        <v>29</v>
      </c>
      <c r="H1025" s="13" t="s">
        <v>309</v>
      </c>
      <c r="I1025" s="36" t="s">
        <v>1608</v>
      </c>
      <c r="J1025" s="13">
        <v>887</v>
      </c>
      <c r="K10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BOŚ.6743.887.2017.KŻ</v>
      </c>
      <c r="L1025" s="12">
        <v>43026</v>
      </c>
      <c r="M1025" s="13" t="s">
        <v>19</v>
      </c>
      <c r="N1025" s="11">
        <f ca="1">IF(zgłoszenia[[#This Row],[ID]]&gt;0,IF(zgłoszenia[[#This Row],[Data zakończenia sprawy]]=0,TODAY()-D1025,zgłoszenia[[#This Row],[Data zakończenia sprawy]]-zgłoszenia[[#This Row],[Data wpływu wniosku]]),"")</f>
        <v>21</v>
      </c>
      <c r="O1025" s="65">
        <f>IF($F1025=dane!$B$8,6743+3,(IF($F1025=dane!$B$9,6743+4,(IF($F1025=dane!$B$10,6743+5,6743)))))</f>
        <v>6743</v>
      </c>
    </row>
    <row r="1026" spans="1:21" s="3" customFormat="1" ht="45" x14ac:dyDescent="0.25">
      <c r="A1026" s="62">
        <f>IF(zgłoszenia[[#This Row],[ID]]&gt;0,A1025+1,"--")</f>
        <v>1023</v>
      </c>
      <c r="B1026" s="14" t="s">
        <v>37</v>
      </c>
      <c r="C1026" s="70" t="s">
        <v>1609</v>
      </c>
      <c r="D1026" s="12">
        <v>42998</v>
      </c>
      <c r="E1026" s="31" t="s">
        <v>1600</v>
      </c>
      <c r="F1026" s="13" t="s">
        <v>17</v>
      </c>
      <c r="G1026" s="13" t="s">
        <v>29</v>
      </c>
      <c r="H1026" s="13" t="s">
        <v>118</v>
      </c>
      <c r="I1026" s="36" t="s">
        <v>1109</v>
      </c>
      <c r="J1026" s="13">
        <v>879</v>
      </c>
      <c r="K10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BOŚ.6743.879.2017.AŁ</v>
      </c>
      <c r="L1026" s="12">
        <v>43017</v>
      </c>
      <c r="M1026" s="13" t="s">
        <v>19</v>
      </c>
      <c r="N1026" s="11">
        <f ca="1">IF(zgłoszenia[[#This Row],[ID]]&gt;0,IF(zgłoszenia[[#This Row],[Data zakończenia sprawy]]=0,TODAY()-D1026,zgłoszenia[[#This Row],[Data zakończenia sprawy]]-zgłoszenia[[#This Row],[Data wpływu wniosku]]),"")</f>
        <v>19</v>
      </c>
      <c r="O1026" s="65">
        <f>IF($F1026=dane!$B$8,6743+3,(IF($F1026=dane!$B$9,6743+4,(IF($F1026=dane!$B$10,6743+5,6743)))))</f>
        <v>6743</v>
      </c>
    </row>
    <row r="1027" spans="1:21" ht="30" x14ac:dyDescent="0.25">
      <c r="A1027" s="62">
        <f>IF(zgłoszenia[[#This Row],[ID]]&gt;0,A1026+1,"--")</f>
        <v>1024</v>
      </c>
      <c r="B1027" s="14" t="s">
        <v>60</v>
      </c>
      <c r="C1027" s="70">
        <v>20395</v>
      </c>
      <c r="D1027" s="12">
        <v>43003</v>
      </c>
      <c r="E1027" s="31" t="s">
        <v>1610</v>
      </c>
      <c r="F1027" s="13" t="s">
        <v>20</v>
      </c>
      <c r="G1027" s="13" t="s">
        <v>33</v>
      </c>
      <c r="H1027" s="13" t="s">
        <v>147</v>
      </c>
      <c r="I1027" s="36" t="s">
        <v>1611</v>
      </c>
      <c r="J1027" s="13">
        <v>895</v>
      </c>
      <c r="K10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BOŚ.6743.895.2017.EJ</v>
      </c>
      <c r="L1027" s="12">
        <v>43019</v>
      </c>
      <c r="M1027" s="13" t="s">
        <v>22</v>
      </c>
      <c r="N1027" s="11">
        <f ca="1">IF(zgłoszenia[[#This Row],[ID]]&gt;0,IF(zgłoszenia[[#This Row],[Data zakończenia sprawy]]=0,TODAY()-D1027,zgłoszenia[[#This Row],[Data zakończenia sprawy]]-zgłoszenia[[#This Row],[Data wpływu wniosku]]),"")</f>
        <v>16</v>
      </c>
      <c r="O1027" s="65">
        <f>IF($F1027=dane!$B$8,6743+3,(IF($F1027=dane!$B$9,6743+4,(IF($F1027=dane!$B$10,6743+5,6743)))))</f>
        <v>6743</v>
      </c>
    </row>
    <row r="1028" spans="1:21" ht="45" x14ac:dyDescent="0.25">
      <c r="A1028" s="62">
        <f>IF(zgłoszenia[[#This Row],[ID]]&gt;0,A1027+1,"--")</f>
        <v>1025</v>
      </c>
      <c r="B1028" s="14" t="s">
        <v>59</v>
      </c>
      <c r="C1028" s="70">
        <v>20694</v>
      </c>
      <c r="D1028" s="12">
        <v>43006</v>
      </c>
      <c r="E1028" s="31" t="s">
        <v>1612</v>
      </c>
      <c r="F1028" s="13" t="s">
        <v>17</v>
      </c>
      <c r="G1028" s="13" t="s">
        <v>26</v>
      </c>
      <c r="H1028" s="13" t="s">
        <v>665</v>
      </c>
      <c r="I1028" s="36" t="s">
        <v>1613</v>
      </c>
      <c r="J1028" s="13">
        <v>897</v>
      </c>
      <c r="K10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BOŚ.6743.897.2017.SR</v>
      </c>
      <c r="L1028" s="12">
        <v>43020</v>
      </c>
      <c r="M1028" s="13" t="s">
        <v>19</v>
      </c>
      <c r="N1028" s="11">
        <f ca="1">IF(zgłoszenia[[#This Row],[ID]]&gt;0,IF(zgłoszenia[[#This Row],[Data zakończenia sprawy]]=0,TODAY()-D1028,zgłoszenia[[#This Row],[Data zakończenia sprawy]]-zgłoszenia[[#This Row],[Data wpływu wniosku]]),"")</f>
        <v>14</v>
      </c>
      <c r="O1028" s="65">
        <f>IF($F1028=dane!$B$8,6743+3,(IF($F1028=dane!$B$9,6743+4,(IF($F1028=dane!$B$10,6743+5,6743)))))</f>
        <v>6743</v>
      </c>
    </row>
    <row r="1029" spans="1:21" ht="45" x14ac:dyDescent="0.25">
      <c r="A1029" s="62">
        <f>IF(zgłoszenia[[#This Row],[ID]]&gt;0,A1028+1,"--")</f>
        <v>1026</v>
      </c>
      <c r="B1029" s="14" t="s">
        <v>59</v>
      </c>
      <c r="C1029" s="70">
        <v>20695</v>
      </c>
      <c r="D1029" s="12">
        <v>43006</v>
      </c>
      <c r="E1029" s="31" t="s">
        <v>1614</v>
      </c>
      <c r="F1029" s="13" t="s">
        <v>57</v>
      </c>
      <c r="G1029" s="13" t="s">
        <v>26</v>
      </c>
      <c r="H1029" s="13" t="s">
        <v>112</v>
      </c>
      <c r="I1029" s="36" t="s">
        <v>1615</v>
      </c>
      <c r="J1029" s="13">
        <v>59</v>
      </c>
      <c r="K102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BOŚ.6748.59.2017.SR</v>
      </c>
      <c r="L1029" s="12">
        <v>43031</v>
      </c>
      <c r="M1029" s="13" t="s">
        <v>19</v>
      </c>
      <c r="N1029" s="11">
        <f ca="1">IF(zgłoszenia[[#This Row],[ID]]&gt;0,IF(zgłoszenia[[#This Row],[Data zakończenia sprawy]]=0,TODAY()-D1029,zgłoszenia[[#This Row],[Data zakończenia sprawy]]-zgłoszenia[[#This Row],[Data wpływu wniosku]]),"")</f>
        <v>25</v>
      </c>
      <c r="O1029" s="65">
        <f>IF($F1029=dane!$B$8,6743+3,(IF($F1029=dane!$B$9,6743+4,(IF($F1029=dane!$B$10,6743+5,6743)))))</f>
        <v>6748</v>
      </c>
    </row>
    <row r="1030" spans="1:21" ht="45" x14ac:dyDescent="0.25">
      <c r="A1030" s="62">
        <f>IF(zgłoszenia[[#This Row],[ID]]&gt;0,A1029+1,"--")</f>
        <v>1027</v>
      </c>
      <c r="B1030" s="14" t="s">
        <v>61</v>
      </c>
      <c r="C1030" s="70">
        <v>20703</v>
      </c>
      <c r="D1030" s="12">
        <v>43006</v>
      </c>
      <c r="E1030" s="31" t="s">
        <v>180</v>
      </c>
      <c r="F1030" s="13" t="s">
        <v>17</v>
      </c>
      <c r="G1030" s="13" t="s">
        <v>32</v>
      </c>
      <c r="H1030" s="13" t="s">
        <v>417</v>
      </c>
      <c r="I1030" s="36" t="s">
        <v>1616</v>
      </c>
      <c r="J1030" s="13">
        <v>906</v>
      </c>
      <c r="K10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BOŚ.6743.906.2017.WK</v>
      </c>
      <c r="L1030" s="12">
        <v>43035</v>
      </c>
      <c r="M1030" s="13" t="s">
        <v>19</v>
      </c>
      <c r="N1030" s="11">
        <f ca="1">IF(zgłoszenia[[#This Row],[ID]]&gt;0,IF(zgłoszenia[[#This Row],[Data zakończenia sprawy]]=0,TODAY()-D1030,zgłoszenia[[#This Row],[Data zakończenia sprawy]]-zgłoszenia[[#This Row],[Data wpływu wniosku]]),"")</f>
        <v>29</v>
      </c>
      <c r="O1030" s="65">
        <f>IF($F1030=dane!$B$8,6743+3,(IF($F1030=dane!$B$9,6743+4,(IF($F1030=dane!$B$10,6743+5,6743)))))</f>
        <v>6743</v>
      </c>
    </row>
    <row r="1031" spans="1:21" ht="30" x14ac:dyDescent="0.25">
      <c r="A1031" s="62">
        <f>IF(zgłoszenia[[#This Row],[ID]]&gt;0,A1030+1,"--")</f>
        <v>1028</v>
      </c>
      <c r="B1031" s="14" t="s">
        <v>61</v>
      </c>
      <c r="C1031" s="70">
        <v>20704</v>
      </c>
      <c r="D1031" s="12">
        <v>43006</v>
      </c>
      <c r="E1031" s="31" t="s">
        <v>180</v>
      </c>
      <c r="F1031" s="13" t="s">
        <v>17</v>
      </c>
      <c r="G1031" s="13" t="s">
        <v>29</v>
      </c>
      <c r="H1031" s="13" t="s">
        <v>118</v>
      </c>
      <c r="I1031" s="36" t="s">
        <v>1617</v>
      </c>
      <c r="J1031" s="13">
        <v>905</v>
      </c>
      <c r="K10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BOŚ.6743.905.2017.WK</v>
      </c>
      <c r="L1031" s="12">
        <v>43018</v>
      </c>
      <c r="M1031" s="13" t="s">
        <v>22</v>
      </c>
      <c r="N1031" s="11">
        <f ca="1">IF(zgłoszenia[[#This Row],[ID]]&gt;0,IF(zgłoszenia[[#This Row],[Data zakończenia sprawy]]=0,TODAY()-D1031,zgłoszenia[[#This Row],[Data zakończenia sprawy]]-zgłoszenia[[#This Row],[Data wpływu wniosku]]),"")</f>
        <v>12</v>
      </c>
      <c r="O1031" s="65">
        <f>IF($F1031=dane!$B$8,6743+3,(IF($F1031=dane!$B$9,6743+4,(IF($F1031=dane!$B$10,6743+5,6743)))))</f>
        <v>6743</v>
      </c>
    </row>
    <row r="1032" spans="1:21" ht="30" x14ac:dyDescent="0.25">
      <c r="A1032" s="62">
        <f>IF(zgłoszenia[[#This Row],[ID]]&gt;0,A1031+1,"--")</f>
        <v>1029</v>
      </c>
      <c r="B1032" s="14" t="s">
        <v>61</v>
      </c>
      <c r="C1032" s="70">
        <v>20202</v>
      </c>
      <c r="D1032" s="12">
        <v>43006</v>
      </c>
      <c r="E1032" s="31" t="s">
        <v>1576</v>
      </c>
      <c r="F1032" s="13" t="s">
        <v>17</v>
      </c>
      <c r="G1032" s="13" t="s">
        <v>32</v>
      </c>
      <c r="H1032" s="13" t="s">
        <v>605</v>
      </c>
      <c r="I1032" s="36" t="s">
        <v>1618</v>
      </c>
      <c r="J1032" s="13">
        <v>904</v>
      </c>
      <c r="K10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BOŚ.6743.904.2017.WK</v>
      </c>
      <c r="L1032" s="12">
        <v>43054</v>
      </c>
      <c r="M1032" s="13" t="s">
        <v>22</v>
      </c>
      <c r="N1032" s="11">
        <f ca="1">IF(zgłoszenia[[#This Row],[ID]]&gt;0,IF(zgłoszenia[[#This Row],[Data zakończenia sprawy]]=0,TODAY()-D1032,zgłoszenia[[#This Row],[Data zakończenia sprawy]]-zgłoszenia[[#This Row],[Data wpływu wniosku]]),"")</f>
        <v>48</v>
      </c>
      <c r="O1032" s="65">
        <f>IF($F1032=dane!$B$8,6743+3,(IF($F1032=dane!$B$9,6743+4,(IF($F1032=dane!$B$10,6743+5,6743)))))</f>
        <v>6743</v>
      </c>
    </row>
    <row r="1033" spans="1:21" ht="75" x14ac:dyDescent="0.25">
      <c r="A1033" s="62">
        <f>IF(zgłoszenia[[#This Row],[ID]]&gt;0,A1032+1,"--")</f>
        <v>1030</v>
      </c>
      <c r="B1033" s="14" t="s">
        <v>60</v>
      </c>
      <c r="C1033" s="70">
        <v>20816</v>
      </c>
      <c r="D1033" s="12">
        <v>43007</v>
      </c>
      <c r="E1033" s="31" t="s">
        <v>1620</v>
      </c>
      <c r="F1033" s="13" t="s">
        <v>57</v>
      </c>
      <c r="G1033" s="13" t="s">
        <v>29</v>
      </c>
      <c r="H1033" s="13" t="s">
        <v>87</v>
      </c>
      <c r="I1033" s="36" t="s">
        <v>1621</v>
      </c>
      <c r="J1033" s="13">
        <v>61</v>
      </c>
      <c r="K1033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BOŚ.6748.61.2017.EJ</v>
      </c>
      <c r="L1033" s="93">
        <v>43018</v>
      </c>
      <c r="M1033" s="77" t="s">
        <v>19</v>
      </c>
      <c r="N1033" s="88">
        <f ca="1">IF(zgłoszenia[[#This Row],[ID]]&gt;0,IF(zgłoszenia[[#This Row],[Data zakończenia sprawy]]=0,TODAY()-D1033,zgłoszenia[[#This Row],[Data zakończenia sprawy]]-zgłoszenia[[#This Row],[Data wpływu wniosku]]),"")</f>
        <v>11</v>
      </c>
      <c r="O1033" s="69">
        <f>IF($F1033=dane!$B$8,6743+3,(IF($F1033=dane!$B$9,6743+4,(IF($F1033=dane!$B$10,6743+5,6743)))))</f>
        <v>6748</v>
      </c>
      <c r="P1033" s="74"/>
      <c r="Q1033" s="74"/>
      <c r="R1033" s="74"/>
    </row>
    <row r="1034" spans="1:21" ht="45" x14ac:dyDescent="0.25">
      <c r="A1034" s="62">
        <f>IF(zgłoszenia[[#This Row],[ID]]&gt;0,A1033+1,"--")</f>
        <v>1031</v>
      </c>
      <c r="B1034" s="14" t="s">
        <v>11</v>
      </c>
      <c r="C1034" s="70">
        <v>20824</v>
      </c>
      <c r="D1034" s="12">
        <v>43007</v>
      </c>
      <c r="E1034" s="31" t="s">
        <v>1622</v>
      </c>
      <c r="F1034" s="13" t="s">
        <v>23</v>
      </c>
      <c r="G1034" s="13" t="s">
        <v>30</v>
      </c>
      <c r="H1034" s="13" t="s">
        <v>934</v>
      </c>
      <c r="I1034" s="36" t="s">
        <v>1623</v>
      </c>
      <c r="J1034" s="13">
        <v>896</v>
      </c>
      <c r="K10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BOŚ.6743.896.2017.AA</v>
      </c>
      <c r="L1034" s="12">
        <v>43028</v>
      </c>
      <c r="M1034" s="13" t="s">
        <v>19</v>
      </c>
      <c r="N1034" s="11">
        <f ca="1">IF(zgłoszenia[[#This Row],[ID]]&gt;0,IF(zgłoszenia[[#This Row],[Data zakończenia sprawy]]=0,TODAY()-D1034,zgłoszenia[[#This Row],[Data zakończenia sprawy]]-zgłoszenia[[#This Row],[Data wpływu wniosku]]),"")</f>
        <v>21</v>
      </c>
      <c r="O1034" s="65">
        <f>IF($F1034=dane!$B$8,6743+3,(IF($F1034=dane!$B$9,6743+4,(IF($F1034=dane!$B$10,6743+5,6743)))))</f>
        <v>6743</v>
      </c>
    </row>
    <row r="1035" spans="1:21" ht="45" x14ac:dyDescent="0.25">
      <c r="A1035" s="62">
        <f>IF(zgłoszenia[[#This Row],[ID]]&gt;0,A1034+1,"--")</f>
        <v>1032</v>
      </c>
      <c r="B1035" s="14" t="s">
        <v>37</v>
      </c>
      <c r="C1035" s="70">
        <v>20831</v>
      </c>
      <c r="D1035" s="12">
        <v>43007</v>
      </c>
      <c r="E1035" s="31" t="s">
        <v>1624</v>
      </c>
      <c r="F1035" s="13" t="s">
        <v>58</v>
      </c>
      <c r="G1035" s="13" t="s">
        <v>29</v>
      </c>
      <c r="H1035" s="13" t="s">
        <v>118</v>
      </c>
      <c r="I1035" s="36" t="s">
        <v>1275</v>
      </c>
      <c r="J1035" s="13">
        <v>92</v>
      </c>
      <c r="K1035" s="108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BOŚ.6746.92.2017.AŁ</v>
      </c>
      <c r="L1035" s="109">
        <v>43028</v>
      </c>
      <c r="M1035" s="110" t="s">
        <v>19</v>
      </c>
      <c r="N1035" s="111">
        <f ca="1">IF(zgłoszenia[[#This Row],[ID]]&gt;0,IF(zgłoszenia[[#This Row],[Data zakończenia sprawy]]=0,TODAY()-D1035,zgłoszenia[[#This Row],[Data zakończenia sprawy]]-zgłoszenia[[#This Row],[Data wpływu wniosku]]),"")</f>
        <v>21</v>
      </c>
      <c r="O1035" s="107">
        <f>IF($F1035=dane!$B$8,6743+3,(IF($F1035=dane!$B$9,6743+4,(IF($F1035=dane!$B$10,6743+5,6743)))))</f>
        <v>6746</v>
      </c>
      <c r="P1035" s="112"/>
      <c r="Q1035" s="74"/>
      <c r="R1035" s="74"/>
      <c r="S1035" s="74"/>
      <c r="T1035" s="74"/>
      <c r="U1035" s="74"/>
    </row>
    <row r="1036" spans="1:21" ht="45" x14ac:dyDescent="0.25">
      <c r="A1036" s="62">
        <f>IF(zgłoszenia[[#This Row],[ID]]&gt;0,A1035+1,"--")</f>
        <v>1033</v>
      </c>
      <c r="B1036" s="14" t="s">
        <v>37</v>
      </c>
      <c r="C1036" s="70">
        <v>20832</v>
      </c>
      <c r="D1036" s="12">
        <v>43007</v>
      </c>
      <c r="E1036" s="31" t="s">
        <v>1625</v>
      </c>
      <c r="F1036" s="13" t="s">
        <v>17</v>
      </c>
      <c r="G1036" s="13" t="s">
        <v>29</v>
      </c>
      <c r="H1036" s="13" t="s">
        <v>118</v>
      </c>
      <c r="I1036" s="36" t="s">
        <v>1275</v>
      </c>
      <c r="J1036" s="13">
        <v>902</v>
      </c>
      <c r="K10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BOŚ.6743.902.2017.AŁ</v>
      </c>
      <c r="L1036" s="12">
        <v>43028</v>
      </c>
      <c r="M1036" s="13" t="s">
        <v>19</v>
      </c>
      <c r="N1036" s="11">
        <f ca="1">IF(zgłoszenia[[#This Row],[ID]]&gt;0,IF(zgłoszenia[[#This Row],[Data zakończenia sprawy]]=0,TODAY()-D1036,zgłoszenia[[#This Row],[Data zakończenia sprawy]]-zgłoszenia[[#This Row],[Data wpływu wniosku]]),"")</f>
        <v>21</v>
      </c>
      <c r="O1036" s="65">
        <f>IF($F1036=dane!$B$8,6743+3,(IF($F1036=dane!$B$9,6743+4,(IF($F1036=dane!$B$10,6743+5,6743)))))</f>
        <v>6743</v>
      </c>
    </row>
    <row r="1037" spans="1:21" ht="45" x14ac:dyDescent="0.25">
      <c r="A1037" s="62">
        <f>IF(zgłoszenia[[#This Row],[ID]]&gt;0,A1036+1,"--")</f>
        <v>1034</v>
      </c>
      <c r="B1037" s="14" t="s">
        <v>61</v>
      </c>
      <c r="C1037" s="70">
        <v>20885</v>
      </c>
      <c r="D1037" s="12">
        <v>43010</v>
      </c>
      <c r="E1037" s="31" t="s">
        <v>83</v>
      </c>
      <c r="F1037" s="13" t="s">
        <v>17</v>
      </c>
      <c r="G1037" s="13" t="s">
        <v>29</v>
      </c>
      <c r="H1037" s="13" t="s">
        <v>309</v>
      </c>
      <c r="I1037" s="36" t="s">
        <v>1626</v>
      </c>
      <c r="J1037" s="13">
        <v>903</v>
      </c>
      <c r="K10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BOŚ.6743.903.2017.WK</v>
      </c>
      <c r="L1037" s="12">
        <v>43028</v>
      </c>
      <c r="M1037" s="13" t="s">
        <v>19</v>
      </c>
      <c r="N1037" s="11">
        <f ca="1">IF(zgłoszenia[[#This Row],[ID]]&gt;0,IF(zgłoszenia[[#This Row],[Data zakończenia sprawy]]=0,TODAY()-D1037,zgłoszenia[[#This Row],[Data zakończenia sprawy]]-zgłoszenia[[#This Row],[Data wpływu wniosku]]),"")</f>
        <v>18</v>
      </c>
      <c r="O1037" s="65">
        <f>IF($F1037=dane!$B$8,6743+3,(IF($F1037=dane!$B$9,6743+4,(IF($F1037=dane!$B$10,6743+5,6743)))))</f>
        <v>6743</v>
      </c>
    </row>
    <row r="1038" spans="1:21" ht="45" x14ac:dyDescent="0.25">
      <c r="A1038" s="62">
        <f>IF(zgłoszenia[[#This Row],[ID]]&gt;0,A1037+1,"--")</f>
        <v>1035</v>
      </c>
      <c r="B1038" s="14" t="s">
        <v>40</v>
      </c>
      <c r="C1038" s="70" t="s">
        <v>1627</v>
      </c>
      <c r="D1038" s="12">
        <v>43000</v>
      </c>
      <c r="E1038" s="31" t="s">
        <v>1628</v>
      </c>
      <c r="F1038" s="13" t="s">
        <v>17</v>
      </c>
      <c r="G1038" s="13" t="s">
        <v>33</v>
      </c>
      <c r="H1038" s="13" t="s">
        <v>155</v>
      </c>
      <c r="I1038" s="36" t="s">
        <v>1629</v>
      </c>
      <c r="J1038" s="13">
        <v>899</v>
      </c>
      <c r="K10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BOŚ.6743.899.2017.ŁD</v>
      </c>
      <c r="L1038" s="12">
        <v>43014</v>
      </c>
      <c r="M1038" s="13" t="s">
        <v>19</v>
      </c>
      <c r="N1038" s="11">
        <f ca="1">IF(zgłoszenia[[#This Row],[ID]]&gt;0,IF(zgłoszenia[[#This Row],[Data zakończenia sprawy]]=0,TODAY()-D1038,zgłoszenia[[#This Row],[Data zakończenia sprawy]]-zgłoszenia[[#This Row],[Data wpływu wniosku]]),"")</f>
        <v>14</v>
      </c>
      <c r="O1038" s="65">
        <f>IF($F1038=dane!$B$8,6743+3,(IF($F1038=dane!$B$9,6743+4,(IF($F1038=dane!$B$10,6743+5,6743)))))</f>
        <v>6743</v>
      </c>
    </row>
    <row r="1039" spans="1:21" ht="45" x14ac:dyDescent="0.25">
      <c r="A1039" s="62">
        <f>IF(zgłoszenia[[#This Row],[ID]]&gt;0,A1038+1,"--")</f>
        <v>1036</v>
      </c>
      <c r="B1039" s="14" t="s">
        <v>40</v>
      </c>
      <c r="C1039" s="70" t="s">
        <v>1630</v>
      </c>
      <c r="D1039" s="12">
        <v>43000</v>
      </c>
      <c r="E1039" s="31" t="s">
        <v>69</v>
      </c>
      <c r="F1039" s="13" t="s">
        <v>17</v>
      </c>
      <c r="G1039" s="13" t="s">
        <v>33</v>
      </c>
      <c r="H1039" s="13" t="s">
        <v>155</v>
      </c>
      <c r="I1039" s="36" t="s">
        <v>1631</v>
      </c>
      <c r="J1039" s="13">
        <v>900</v>
      </c>
      <c r="K103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BOŚ.6743.900.2017.ŁD</v>
      </c>
      <c r="L1039" s="12">
        <v>43014</v>
      </c>
      <c r="M1039" s="13" t="s">
        <v>19</v>
      </c>
      <c r="N1039" s="11">
        <f ca="1">IF(zgłoszenia[[#This Row],[ID]]&gt;0,IF(zgłoszenia[[#This Row],[Data zakończenia sprawy]]=0,TODAY()-D1039,zgłoszenia[[#This Row],[Data zakończenia sprawy]]-zgłoszenia[[#This Row],[Data wpływu wniosku]]),"")</f>
        <v>14</v>
      </c>
      <c r="O1039" s="65">
        <f>IF($F1039=dane!$B$8,6743+3,(IF($F1039=dane!$B$9,6743+4,(IF($F1039=dane!$B$10,6743+5,6743)))))</f>
        <v>6743</v>
      </c>
    </row>
    <row r="1040" spans="1:21" ht="45" x14ac:dyDescent="0.25">
      <c r="A1040" s="62">
        <f>IF(zgłoszenia[[#This Row],[ID]]&gt;0,A1039+1,"--")</f>
        <v>1037</v>
      </c>
      <c r="B1040" s="14" t="s">
        <v>11</v>
      </c>
      <c r="C1040" s="70"/>
      <c r="D1040" s="12">
        <v>43011</v>
      </c>
      <c r="E1040" s="31" t="s">
        <v>1632</v>
      </c>
      <c r="F1040" s="13" t="s">
        <v>25</v>
      </c>
      <c r="G1040" s="13" t="s">
        <v>30</v>
      </c>
      <c r="H1040" s="13" t="s">
        <v>934</v>
      </c>
      <c r="I1040" s="36" t="s">
        <v>1633</v>
      </c>
      <c r="J1040" s="13">
        <v>912</v>
      </c>
      <c r="K10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BOŚ.6743.912.2017.AA</v>
      </c>
      <c r="L1040" s="12">
        <v>43032</v>
      </c>
      <c r="M1040" s="13" t="s">
        <v>19</v>
      </c>
      <c r="N1040" s="11">
        <f ca="1">IF(zgłoszenia[[#This Row],[ID]]&gt;0,IF(zgłoszenia[[#This Row],[Data zakończenia sprawy]]=0,TODAY()-D1040,zgłoszenia[[#This Row],[Data zakończenia sprawy]]-zgłoszenia[[#This Row],[Data wpływu wniosku]]),"")</f>
        <v>21</v>
      </c>
      <c r="O1040" s="65">
        <f>IF($F1040=dane!$B$8,6743+3,(IF($F1040=dane!$B$9,6743+4,(IF($F1040=dane!$B$10,6743+5,6743)))))</f>
        <v>6743</v>
      </c>
    </row>
    <row r="1041" spans="1:18" ht="45" x14ac:dyDescent="0.25">
      <c r="A1041" s="62">
        <f>IF(zgłoszenia[[#This Row],[ID]]&gt;0,A1040+1,"--")</f>
        <v>1038</v>
      </c>
      <c r="B1041" s="14" t="s">
        <v>36</v>
      </c>
      <c r="C1041" s="70">
        <v>21015</v>
      </c>
      <c r="D1041" s="12">
        <v>43011</v>
      </c>
      <c r="E1041" s="31" t="s">
        <v>1634</v>
      </c>
      <c r="F1041" s="13" t="s">
        <v>17</v>
      </c>
      <c r="G1041" s="13" t="s">
        <v>29</v>
      </c>
      <c r="H1041" s="13" t="s">
        <v>29</v>
      </c>
      <c r="I1041" s="36" t="s">
        <v>314</v>
      </c>
      <c r="J1041" s="13">
        <v>930</v>
      </c>
      <c r="K10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BOŚ.6743.930.2017.KŻ</v>
      </c>
      <c r="L1041" s="12">
        <v>43028</v>
      </c>
      <c r="M1041" s="13" t="s">
        <v>19</v>
      </c>
      <c r="N1041" s="11">
        <f ca="1">IF(zgłoszenia[[#This Row],[ID]]&gt;0,IF(zgłoszenia[[#This Row],[Data zakończenia sprawy]]=0,TODAY()-D1041,zgłoszenia[[#This Row],[Data zakończenia sprawy]]-zgłoszenia[[#This Row],[Data wpływu wniosku]]),"")</f>
        <v>17</v>
      </c>
      <c r="O1041" s="65">
        <f>IF($F1041=dane!$B$8,6743+3,(IF($F1041=dane!$B$9,6743+4,(IF($F1041=dane!$B$10,6743+5,6743)))))</f>
        <v>6743</v>
      </c>
    </row>
    <row r="1042" spans="1:18" ht="30" x14ac:dyDescent="0.25">
      <c r="A1042" s="62">
        <f>IF(zgłoszenia[[#This Row],[ID]]&gt;0,A1041+1,"--")</f>
        <v>1039</v>
      </c>
      <c r="B1042" s="14" t="s">
        <v>36</v>
      </c>
      <c r="C1042" s="70">
        <v>20921</v>
      </c>
      <c r="D1042" s="12">
        <v>43010</v>
      </c>
      <c r="E1042" s="31" t="s">
        <v>139</v>
      </c>
      <c r="F1042" s="13" t="s">
        <v>17</v>
      </c>
      <c r="G1042" s="13" t="s">
        <v>29</v>
      </c>
      <c r="H1042" s="13" t="s">
        <v>87</v>
      </c>
      <c r="I1042" s="36" t="s">
        <v>1481</v>
      </c>
      <c r="J1042" s="13">
        <v>929</v>
      </c>
      <c r="K10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BOŚ.6743.929.2017.KŻ</v>
      </c>
      <c r="L1042" s="12">
        <v>43042</v>
      </c>
      <c r="M1042" s="13" t="s">
        <v>116</v>
      </c>
      <c r="N1042" s="11">
        <f ca="1">IF(zgłoszenia[[#This Row],[ID]]&gt;0,IF(zgłoszenia[[#This Row],[Data zakończenia sprawy]]=0,TODAY()-D1042,zgłoszenia[[#This Row],[Data zakończenia sprawy]]-zgłoszenia[[#This Row],[Data wpływu wniosku]]),"")</f>
        <v>32</v>
      </c>
      <c r="O1042" s="65">
        <f>IF($F1042=dane!$B$8,6743+3,(IF($F1042=dane!$B$9,6743+4,(IF($F1042=dane!$B$10,6743+5,6743)))))</f>
        <v>6743</v>
      </c>
    </row>
    <row r="1043" spans="1:18" ht="45" x14ac:dyDescent="0.25">
      <c r="A1043" s="62">
        <f>IF(zgłoszenia[[#This Row],[ID]]&gt;0,A1042+1,"--")</f>
        <v>1040</v>
      </c>
      <c r="B1043" s="14" t="s">
        <v>40</v>
      </c>
      <c r="C1043" s="70">
        <v>21110</v>
      </c>
      <c r="D1043" s="12">
        <v>43012</v>
      </c>
      <c r="E1043" s="31" t="s">
        <v>1635</v>
      </c>
      <c r="F1043" s="13" t="s">
        <v>23</v>
      </c>
      <c r="G1043" s="13" t="s">
        <v>29</v>
      </c>
      <c r="H1043" s="13" t="s">
        <v>99</v>
      </c>
      <c r="I1043" s="36" t="s">
        <v>1636</v>
      </c>
      <c r="J1043" s="13">
        <v>923</v>
      </c>
      <c r="K10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BOŚ.6743.923.2017.ŁD</v>
      </c>
      <c r="L1043" s="12">
        <v>43020</v>
      </c>
      <c r="M1043" s="13" t="s">
        <v>19</v>
      </c>
      <c r="N1043" s="11">
        <f ca="1">IF(zgłoszenia[[#This Row],[ID]]&gt;0,IF(zgłoszenia[[#This Row],[Data zakończenia sprawy]]=0,TODAY()-D1043,zgłoszenia[[#This Row],[Data zakończenia sprawy]]-zgłoszenia[[#This Row],[Data wpływu wniosku]]),"")</f>
        <v>8</v>
      </c>
      <c r="O1043" s="65">
        <f>IF($F1043=dane!$B$8,6743+3,(IF($F1043=dane!$B$9,6743+4,(IF($F1043=dane!$B$10,6743+5,6743)))))</f>
        <v>6743</v>
      </c>
    </row>
    <row r="1044" spans="1:18" ht="45" x14ac:dyDescent="0.25">
      <c r="A1044" s="62">
        <f>IF(zgłoszenia[[#This Row],[ID]]&gt;0,A1043+1,"--")</f>
        <v>1041</v>
      </c>
      <c r="B1044" s="14" t="s">
        <v>61</v>
      </c>
      <c r="C1044" s="70">
        <v>21107</v>
      </c>
      <c r="D1044" s="12">
        <v>43012</v>
      </c>
      <c r="E1044" s="31" t="s">
        <v>348</v>
      </c>
      <c r="F1044" s="13" t="s">
        <v>17</v>
      </c>
      <c r="G1044" s="13" t="s">
        <v>26</v>
      </c>
      <c r="H1044" s="13" t="s">
        <v>665</v>
      </c>
      <c r="I1044" s="36" t="s">
        <v>1637</v>
      </c>
      <c r="J1044" s="13">
        <v>910</v>
      </c>
      <c r="K10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BOŚ.6743.910.2017.WK</v>
      </c>
      <c r="L1044" s="12">
        <v>43028</v>
      </c>
      <c r="M1044" s="13" t="s">
        <v>19</v>
      </c>
      <c r="N1044" s="11">
        <f ca="1">IF(zgłoszenia[[#This Row],[ID]]&gt;0,IF(zgłoszenia[[#This Row],[Data zakończenia sprawy]]=0,TODAY()-D1044,zgłoszenia[[#This Row],[Data zakończenia sprawy]]-zgłoszenia[[#This Row],[Data wpływu wniosku]]),"")</f>
        <v>16</v>
      </c>
      <c r="O1044" s="65">
        <f>IF($F1044=dane!$B$8,6743+3,(IF($F1044=dane!$B$9,6743+4,(IF($F1044=dane!$B$10,6743+5,6743)))))</f>
        <v>6743</v>
      </c>
    </row>
    <row r="1045" spans="1:18" ht="45" x14ac:dyDescent="0.25">
      <c r="A1045" s="62">
        <f>IF(zgłoszenia[[#This Row],[ID]]&gt;0,A1044+1,"--")</f>
        <v>1042</v>
      </c>
      <c r="B1045" s="14" t="s">
        <v>39</v>
      </c>
      <c r="C1045" s="70">
        <v>21113</v>
      </c>
      <c r="D1045" s="12">
        <v>43012</v>
      </c>
      <c r="E1045" s="31" t="s">
        <v>1638</v>
      </c>
      <c r="F1045" s="13" t="s">
        <v>17</v>
      </c>
      <c r="G1045" s="13" t="s">
        <v>32</v>
      </c>
      <c r="H1045" s="13" t="s">
        <v>605</v>
      </c>
      <c r="I1045" s="36" t="s">
        <v>1217</v>
      </c>
      <c r="J1045" s="13">
        <v>907</v>
      </c>
      <c r="K10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BOŚ.6743.907.2017.MS</v>
      </c>
      <c r="L1045" s="12">
        <v>43070</v>
      </c>
      <c r="M1045" s="13" t="s">
        <v>19</v>
      </c>
      <c r="N1045" s="11">
        <f ca="1">IF(zgłoszenia[[#This Row],[ID]]&gt;0,IF(zgłoszenia[[#This Row],[Data zakończenia sprawy]]=0,TODAY()-D1045,zgłoszenia[[#This Row],[Data zakończenia sprawy]]-zgłoszenia[[#This Row],[Data wpływu wniosku]]),"")</f>
        <v>58</v>
      </c>
      <c r="O1045" s="65">
        <f>IF($F1045=dane!$B$8,6743+3,(IF($F1045=dane!$B$9,6743+4,(IF($F1045=dane!$B$10,6743+5,6743)))))</f>
        <v>6743</v>
      </c>
    </row>
    <row r="1046" spans="1:18" ht="30" x14ac:dyDescent="0.25">
      <c r="A1046" s="62">
        <f>IF(zgłoszenia[[#This Row],[ID]]&gt;0,A1045+1,"--")</f>
        <v>1043</v>
      </c>
      <c r="B1046" s="14" t="s">
        <v>60</v>
      </c>
      <c r="C1046" s="70">
        <v>21117</v>
      </c>
      <c r="D1046" s="12">
        <v>43012</v>
      </c>
      <c r="E1046" s="31" t="s">
        <v>149</v>
      </c>
      <c r="F1046" s="13" t="s">
        <v>58</v>
      </c>
      <c r="G1046" s="13" t="s">
        <v>33</v>
      </c>
      <c r="H1046" s="13" t="s">
        <v>147</v>
      </c>
      <c r="I1046" s="36" t="s">
        <v>1138</v>
      </c>
      <c r="J1046" s="13">
        <v>93</v>
      </c>
      <c r="K1046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BOŚ.6746.93.2017.EJ</v>
      </c>
      <c r="L1046" s="93">
        <v>43035</v>
      </c>
      <c r="M1046" s="106" t="s">
        <v>116</v>
      </c>
      <c r="N1046" s="88">
        <f ca="1">IF(zgłoszenia[[#This Row],[ID]]&gt;0,IF(zgłoszenia[[#This Row],[Data zakończenia sprawy]]=0,TODAY()-D1046,zgłoszenia[[#This Row],[Data zakończenia sprawy]]-zgłoszenia[[#This Row],[Data wpływu wniosku]]),"")</f>
        <v>23</v>
      </c>
      <c r="O1046" s="65">
        <f>IF($F1046=dane!$B$8,6743+3,(IF($F1046=dane!$B$9,6743+4,(IF($F1046=dane!$B$10,6743+5,6743)))))</f>
        <v>6746</v>
      </c>
    </row>
    <row r="1047" spans="1:18" ht="45" x14ac:dyDescent="0.25">
      <c r="A1047" s="62">
        <f>IF(zgłoszenia[[#This Row],[ID]]&gt;0,A1046+1,"--")</f>
        <v>1044</v>
      </c>
      <c r="B1047" s="14" t="s">
        <v>36</v>
      </c>
      <c r="C1047" s="70">
        <v>21097</v>
      </c>
      <c r="D1047" s="12">
        <v>43012</v>
      </c>
      <c r="E1047" s="31" t="s">
        <v>1732</v>
      </c>
      <c r="F1047" s="13" t="s">
        <v>57</v>
      </c>
      <c r="G1047" s="13" t="s">
        <v>29</v>
      </c>
      <c r="H1047" s="13" t="s">
        <v>99</v>
      </c>
      <c r="I1047" s="36" t="s">
        <v>1639</v>
      </c>
      <c r="J1047" s="13">
        <v>63</v>
      </c>
      <c r="K10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BOŚ.6748.63.2017.KŻ</v>
      </c>
      <c r="L1047" s="12">
        <v>43035</v>
      </c>
      <c r="M1047" s="13" t="s">
        <v>19</v>
      </c>
      <c r="N1047" s="11">
        <f ca="1">IF(zgłoszenia[[#This Row],[ID]]&gt;0,IF(zgłoszenia[[#This Row],[Data zakończenia sprawy]]=0,TODAY()-D1047,zgłoszenia[[#This Row],[Data zakończenia sprawy]]-zgłoszenia[[#This Row],[Data wpływu wniosku]]),"")</f>
        <v>23</v>
      </c>
      <c r="O1047" s="65">
        <f>IF($F1047=dane!$B$8,6743+3,(IF($F1047=dane!$B$9,6743+4,(IF($F1047=dane!$B$10,6743+5,6743)))))</f>
        <v>6748</v>
      </c>
    </row>
    <row r="1048" spans="1:18" ht="45" x14ac:dyDescent="0.25">
      <c r="A1048" s="62">
        <f>IF(zgłoszenia[[#This Row],[ID]]&gt;0,A1047+1,"--")</f>
        <v>1045</v>
      </c>
      <c r="B1048" s="14" t="s">
        <v>38</v>
      </c>
      <c r="C1048" s="70">
        <v>21100</v>
      </c>
      <c r="D1048" s="12">
        <v>43012</v>
      </c>
      <c r="E1048" s="31" t="s">
        <v>299</v>
      </c>
      <c r="F1048" s="13" t="s">
        <v>17</v>
      </c>
      <c r="G1048" s="13" t="s">
        <v>18</v>
      </c>
      <c r="H1048" s="13" t="s">
        <v>1103</v>
      </c>
      <c r="I1048" s="36" t="s">
        <v>556</v>
      </c>
      <c r="J1048" s="13">
        <v>911</v>
      </c>
      <c r="K104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BOŚ.6743.911.2017.IN</v>
      </c>
      <c r="L1048" s="12">
        <v>43014</v>
      </c>
      <c r="M1048" s="13" t="s">
        <v>19</v>
      </c>
      <c r="N1048" s="11">
        <f ca="1">IF(zgłoszenia[[#This Row],[ID]]&gt;0,IF(zgłoszenia[[#This Row],[Data zakończenia sprawy]]=0,TODAY()-D1048,zgłoszenia[[#This Row],[Data zakończenia sprawy]]-zgłoszenia[[#This Row],[Data wpływu wniosku]]),"")</f>
        <v>2</v>
      </c>
      <c r="O1048" s="65">
        <f>IF($F1048=dane!$B$8,6743+3,(IF($F1048=dane!$B$9,6743+4,(IF($F1048=dane!$B$10,6743+5,6743)))))</f>
        <v>6743</v>
      </c>
    </row>
    <row r="1049" spans="1:18" ht="45" x14ac:dyDescent="0.25">
      <c r="A1049" s="62">
        <f>IF(zgłoszenia[[#This Row],[ID]]&gt;0,A1048+1,"--")</f>
        <v>1046</v>
      </c>
      <c r="B1049" s="14" t="s">
        <v>36</v>
      </c>
      <c r="C1049" s="70">
        <v>21147</v>
      </c>
      <c r="D1049" s="12">
        <v>43012</v>
      </c>
      <c r="E1049" s="31" t="s">
        <v>798</v>
      </c>
      <c r="F1049" s="13" t="s">
        <v>17</v>
      </c>
      <c r="G1049" s="13" t="s">
        <v>29</v>
      </c>
      <c r="H1049" s="13" t="s">
        <v>29</v>
      </c>
      <c r="I1049" s="36" t="s">
        <v>1640</v>
      </c>
      <c r="J1049" s="13">
        <v>931</v>
      </c>
      <c r="K104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BOŚ.6743.931.2017.KŻ</v>
      </c>
      <c r="L1049" s="12">
        <v>43042</v>
      </c>
      <c r="M1049" s="13" t="s">
        <v>19</v>
      </c>
      <c r="N1049" s="11">
        <f ca="1">IF(zgłoszenia[[#This Row],[ID]]&gt;0,IF(zgłoszenia[[#This Row],[Data zakończenia sprawy]]=0,TODAY()-D1049,zgłoszenia[[#This Row],[Data zakończenia sprawy]]-zgłoszenia[[#This Row],[Data wpływu wniosku]]),"")</f>
        <v>30</v>
      </c>
      <c r="O1049" s="65">
        <f>IF($F1049=dane!$B$8,6743+3,(IF($F1049=dane!$B$9,6743+4,(IF($F1049=dane!$B$10,6743+5,6743)))))</f>
        <v>6743</v>
      </c>
    </row>
    <row r="1050" spans="1:18" ht="90" x14ac:dyDescent="0.25">
      <c r="A1050" s="62">
        <f>IF(zgłoszenia[[#This Row],[ID]]&gt;0,A1049+1,"--")</f>
        <v>1047</v>
      </c>
      <c r="B1050" s="14" t="s">
        <v>60</v>
      </c>
      <c r="C1050" s="70">
        <v>21150</v>
      </c>
      <c r="D1050" s="12">
        <v>43012</v>
      </c>
      <c r="E1050" s="31" t="s">
        <v>1641</v>
      </c>
      <c r="F1050" s="13" t="s">
        <v>23</v>
      </c>
      <c r="G1050" s="13" t="s">
        <v>33</v>
      </c>
      <c r="H1050" s="13" t="s">
        <v>1013</v>
      </c>
      <c r="I1050" s="36" t="s">
        <v>1642</v>
      </c>
      <c r="J1050" s="13">
        <v>909</v>
      </c>
      <c r="K10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BOŚ.6743.909.2017.EJ</v>
      </c>
      <c r="L1050" s="12">
        <v>43031</v>
      </c>
      <c r="M1050" s="13" t="s">
        <v>22</v>
      </c>
      <c r="N1050" s="11">
        <f ca="1">IF(zgłoszenia[[#This Row],[ID]]&gt;0,IF(zgłoszenia[[#This Row],[Data zakończenia sprawy]]=0,TODAY()-D1050,zgłoszenia[[#This Row],[Data zakończenia sprawy]]-zgłoszenia[[#This Row],[Data wpływu wniosku]]),"")</f>
        <v>19</v>
      </c>
      <c r="O1050" s="65">
        <f>IF($F1050=dane!$B$8,6743+3,(IF($F1050=dane!$B$9,6743+4,(IF($F1050=dane!$B$10,6743+5,6743)))))</f>
        <v>6743</v>
      </c>
    </row>
    <row r="1051" spans="1:18" ht="45" x14ac:dyDescent="0.25">
      <c r="A1051" s="62">
        <f>IF(zgłoszenia[[#This Row],[ID]]&gt;0,A1050+1,"--")</f>
        <v>1048</v>
      </c>
      <c r="B1051" s="14" t="s">
        <v>40</v>
      </c>
      <c r="C1051" s="70">
        <v>21195</v>
      </c>
      <c r="D1051" s="12">
        <v>43013</v>
      </c>
      <c r="E1051" s="31" t="s">
        <v>1643</v>
      </c>
      <c r="F1051" s="13" t="s">
        <v>17</v>
      </c>
      <c r="G1051" s="13" t="s">
        <v>21</v>
      </c>
      <c r="H1051" s="13" t="s">
        <v>267</v>
      </c>
      <c r="I1051" s="36" t="s">
        <v>1644</v>
      </c>
      <c r="J1051" s="13">
        <v>959</v>
      </c>
      <c r="K10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BOŚ.6743.959.2017.ŁD</v>
      </c>
      <c r="L1051" s="12">
        <v>43033</v>
      </c>
      <c r="M1051" s="13" t="s">
        <v>19</v>
      </c>
      <c r="N1051" s="11">
        <f ca="1">IF(zgłoszenia[[#This Row],[ID]]&gt;0,IF(zgłoszenia[[#This Row],[Data zakończenia sprawy]]=0,TODAY()-D1051,zgłoszenia[[#This Row],[Data zakończenia sprawy]]-zgłoszenia[[#This Row],[Data wpływu wniosku]]),"")</f>
        <v>20</v>
      </c>
      <c r="O1051" s="65">
        <f>IF($F1051=dane!$B$8,6743+3,(IF($F1051=dane!$B$9,6743+4,(IF($F1051=dane!$B$10,6743+5,6743)))))</f>
        <v>6743</v>
      </c>
    </row>
    <row r="1052" spans="1:18" ht="45" x14ac:dyDescent="0.25">
      <c r="A1052" s="62">
        <f>IF(zgłoszenia[[#This Row],[ID]]&gt;0,A1051+1,"--")</f>
        <v>1049</v>
      </c>
      <c r="B1052" s="14" t="s">
        <v>39</v>
      </c>
      <c r="C1052" s="70" t="s">
        <v>1645</v>
      </c>
      <c r="D1052" s="12">
        <v>43010</v>
      </c>
      <c r="E1052" s="31" t="s">
        <v>238</v>
      </c>
      <c r="F1052" s="13" t="s">
        <v>23</v>
      </c>
      <c r="G1052" s="13" t="s">
        <v>32</v>
      </c>
      <c r="H1052" s="13" t="s">
        <v>128</v>
      </c>
      <c r="I1052" s="36" t="s">
        <v>1646</v>
      </c>
      <c r="J1052" s="13">
        <v>908</v>
      </c>
      <c r="K105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BOŚ.6743.908.2017.MS</v>
      </c>
      <c r="L1052" s="12">
        <v>43054</v>
      </c>
      <c r="M1052" s="13" t="s">
        <v>19</v>
      </c>
      <c r="N1052" s="11">
        <f ca="1">IF(zgłoszenia[[#This Row],[ID]]&gt;0,IF(zgłoszenia[[#This Row],[Data zakończenia sprawy]]=0,TODAY()-D1052,zgłoszenia[[#This Row],[Data zakończenia sprawy]]-zgłoszenia[[#This Row],[Data wpływu wniosku]]),"")</f>
        <v>44</v>
      </c>
      <c r="O1052" s="65">
        <f>IF($F1052=dane!$B$8,6743+3,(IF($F1052=dane!$B$9,6743+4,(IF($F1052=dane!$B$10,6743+5,6743)))))</f>
        <v>6743</v>
      </c>
    </row>
    <row r="1053" spans="1:18" ht="30" x14ac:dyDescent="0.25">
      <c r="A1053" s="62">
        <f>IF(zgłoszenia[[#This Row],[ID]]&gt;0,A1052+1,"--")</f>
        <v>1050</v>
      </c>
      <c r="B1053" s="14" t="s">
        <v>39</v>
      </c>
      <c r="C1053" s="70">
        <v>21228</v>
      </c>
      <c r="D1053" s="12">
        <v>43013</v>
      </c>
      <c r="E1053" s="31" t="s">
        <v>630</v>
      </c>
      <c r="F1053" s="13" t="s">
        <v>23</v>
      </c>
      <c r="G1053" s="13" t="s">
        <v>32</v>
      </c>
      <c r="H1053" s="13" t="s">
        <v>1647</v>
      </c>
      <c r="I1053" s="36" t="s">
        <v>331</v>
      </c>
      <c r="J1053" s="13">
        <v>915</v>
      </c>
      <c r="K105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BOŚ.6743.915.2017.MS</v>
      </c>
      <c r="L1053" s="12">
        <v>43031</v>
      </c>
      <c r="M1053" s="13" t="s">
        <v>62</v>
      </c>
      <c r="N1053" s="11">
        <f ca="1">IF(zgłoszenia[[#This Row],[ID]]&gt;0,IF(zgłoszenia[[#This Row],[Data zakończenia sprawy]]=0,TODAY()-D1053,zgłoszenia[[#This Row],[Data zakończenia sprawy]]-zgłoszenia[[#This Row],[Data wpływu wniosku]]),"")</f>
        <v>18</v>
      </c>
      <c r="O1053" s="65">
        <f>IF($F1053=dane!$B$8,6743+3,(IF($F1053=dane!$B$9,6743+4,(IF($F1053=dane!$B$10,6743+5,6743)))))</f>
        <v>6743</v>
      </c>
    </row>
    <row r="1054" spans="1:18" ht="45" x14ac:dyDescent="0.25">
      <c r="A1054" s="62">
        <f>IF(zgłoszenia[[#This Row],[ID]]&gt;0,A1053+1,"--")</f>
        <v>1051</v>
      </c>
      <c r="B1054" s="14" t="s">
        <v>11</v>
      </c>
      <c r="C1054" s="70">
        <v>21322</v>
      </c>
      <c r="D1054" s="12">
        <v>43014</v>
      </c>
      <c r="E1054" s="31" t="s">
        <v>1648</v>
      </c>
      <c r="F1054" s="13" t="s">
        <v>57</v>
      </c>
      <c r="G1054" s="13" t="s">
        <v>29</v>
      </c>
      <c r="H1054" s="13" t="s">
        <v>99</v>
      </c>
      <c r="I1054" s="36" t="s">
        <v>1649</v>
      </c>
      <c r="J1054" s="13">
        <v>66</v>
      </c>
      <c r="K105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BOŚ.6748.66.2017.AA</v>
      </c>
      <c r="L1054" s="12">
        <v>43035</v>
      </c>
      <c r="M1054" s="13" t="s">
        <v>19</v>
      </c>
      <c r="N1054" s="11">
        <f ca="1">IF(zgłoszenia[[#This Row],[ID]]&gt;0,IF(zgłoszenia[[#This Row],[Data zakończenia sprawy]]=0,TODAY()-D1054,zgłoszenia[[#This Row],[Data zakończenia sprawy]]-zgłoszenia[[#This Row],[Data wpływu wniosku]]),"")</f>
        <v>21</v>
      </c>
      <c r="O1054" s="65">
        <f>IF($F1054=dane!$B$8,6743+3,(IF($F1054=dane!$B$9,6743+4,(IF($F1054=dane!$B$10,6743+5,6743)))))</f>
        <v>6748</v>
      </c>
    </row>
    <row r="1055" spans="1:18" ht="45" x14ac:dyDescent="0.25">
      <c r="A1055" s="62">
        <f>IF(zgłoszenia[[#This Row],[ID]]&gt;0,A1054+1,"--")</f>
        <v>1052</v>
      </c>
      <c r="B1055" s="14" t="s">
        <v>36</v>
      </c>
      <c r="C1055" s="70">
        <v>21319</v>
      </c>
      <c r="D1055" s="12">
        <v>43014</v>
      </c>
      <c r="E1055" s="31" t="s">
        <v>1648</v>
      </c>
      <c r="F1055" s="13" t="s">
        <v>57</v>
      </c>
      <c r="G1055" s="13" t="s">
        <v>29</v>
      </c>
      <c r="H1055" s="13" t="s">
        <v>99</v>
      </c>
      <c r="I1055" s="36" t="s">
        <v>1650</v>
      </c>
      <c r="J1055" s="77">
        <v>64</v>
      </c>
      <c r="K1055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BOŚ.6748.64.2017.KŻ</v>
      </c>
      <c r="L1055" s="93">
        <v>43080</v>
      </c>
      <c r="M1055" s="77" t="s">
        <v>19</v>
      </c>
      <c r="N1055" s="88">
        <f ca="1">IF(zgłoszenia[[#This Row],[ID]]&gt;0,IF(zgłoszenia[[#This Row],[Data zakończenia sprawy]]=0,TODAY()-D1055,zgłoszenia[[#This Row],[Data zakończenia sprawy]]-zgłoszenia[[#This Row],[Data wpływu wniosku]]),"")</f>
        <v>66</v>
      </c>
      <c r="O1055" s="69">
        <f>IF($F1055=dane!$B$8,6743+3,(IF($F1055=dane!$B$9,6743+4,(IF($F1055=dane!$B$10,6743+5,6743)))))</f>
        <v>6748</v>
      </c>
      <c r="P1055" s="74"/>
      <c r="Q1055" s="74"/>
      <c r="R1055" s="74"/>
    </row>
    <row r="1056" spans="1:18" ht="45" x14ac:dyDescent="0.25">
      <c r="A1056" s="62">
        <f>IF(zgłoszenia[[#This Row],[ID]]&gt;0,A1055+1,"--")</f>
        <v>1053</v>
      </c>
      <c r="B1056" s="14" t="s">
        <v>38</v>
      </c>
      <c r="C1056" s="70">
        <v>21280</v>
      </c>
      <c r="D1056" s="12">
        <v>43014</v>
      </c>
      <c r="E1056" s="31" t="s">
        <v>1184</v>
      </c>
      <c r="F1056" s="13" t="s">
        <v>17</v>
      </c>
      <c r="G1056" s="13" t="s">
        <v>18</v>
      </c>
      <c r="H1056" s="13" t="s">
        <v>635</v>
      </c>
      <c r="I1056" s="36" t="s">
        <v>1469</v>
      </c>
      <c r="J1056" s="13">
        <v>916</v>
      </c>
      <c r="K10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BOŚ.6743.916.2017.IN</v>
      </c>
      <c r="L1056" s="12">
        <v>43033</v>
      </c>
      <c r="M1056" s="13" t="s">
        <v>19</v>
      </c>
      <c r="N1056" s="11">
        <f ca="1">IF(zgłoszenia[[#This Row],[ID]]&gt;0,IF(zgłoszenia[[#This Row],[Data zakończenia sprawy]]=0,TODAY()-D1056,zgłoszenia[[#This Row],[Data zakończenia sprawy]]-zgłoszenia[[#This Row],[Data wpływu wniosku]]),"")</f>
        <v>19</v>
      </c>
      <c r="O1056" s="65">
        <f>IF($F1056=dane!$B$8,6743+3,(IF($F1056=dane!$B$9,6743+4,(IF($F1056=dane!$B$10,6743+5,6743)))))</f>
        <v>6743</v>
      </c>
    </row>
    <row r="1057" spans="1:19" ht="45" x14ac:dyDescent="0.25">
      <c r="A1057" s="62">
        <f>IF(zgłoszenia[[#This Row],[ID]]&gt;0,A1056+1,"--")</f>
        <v>1054</v>
      </c>
      <c r="B1057" s="14" t="s">
        <v>38</v>
      </c>
      <c r="C1057" s="70">
        <v>21293</v>
      </c>
      <c r="D1057" s="12">
        <v>43014</v>
      </c>
      <c r="E1057" s="31" t="s">
        <v>1651</v>
      </c>
      <c r="F1057" s="13" t="s">
        <v>57</v>
      </c>
      <c r="G1057" s="13" t="s">
        <v>18</v>
      </c>
      <c r="H1057" s="13" t="s">
        <v>104</v>
      </c>
      <c r="I1057" s="36" t="s">
        <v>1652</v>
      </c>
      <c r="J1057" s="13">
        <v>62</v>
      </c>
      <c r="K105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BOŚ.6748.62.2017.IN</v>
      </c>
      <c r="L1057" s="12">
        <v>43033</v>
      </c>
      <c r="M1057" s="13" t="s">
        <v>19</v>
      </c>
      <c r="N1057" s="11">
        <f ca="1">IF(zgłoszenia[[#This Row],[ID]]&gt;0,IF(zgłoszenia[[#This Row],[Data zakończenia sprawy]]=0,TODAY()-D1057,zgłoszenia[[#This Row],[Data zakończenia sprawy]]-zgłoszenia[[#This Row],[Data wpływu wniosku]]),"")</f>
        <v>19</v>
      </c>
      <c r="O1057" s="65">
        <f>IF($F1057=dane!$B$8,6743+3,(IF($F1057=dane!$B$9,6743+4,(IF($F1057=dane!$B$10,6743+5,6743)))))</f>
        <v>6748</v>
      </c>
    </row>
    <row r="1058" spans="1:19" ht="45" x14ac:dyDescent="0.25">
      <c r="A1058" s="62">
        <f>IF(zgłoszenia[[#This Row],[ID]]&gt;0,A1057+1,"--")</f>
        <v>1055</v>
      </c>
      <c r="B1058" s="14" t="s">
        <v>60</v>
      </c>
      <c r="C1058" s="70">
        <v>21300</v>
      </c>
      <c r="D1058" s="12">
        <v>43014</v>
      </c>
      <c r="E1058" s="31" t="s">
        <v>811</v>
      </c>
      <c r="F1058" s="13" t="s">
        <v>23</v>
      </c>
      <c r="G1058" s="13" t="s">
        <v>33</v>
      </c>
      <c r="H1058" s="13" t="s">
        <v>1492</v>
      </c>
      <c r="I1058" s="36" t="s">
        <v>1653</v>
      </c>
      <c r="J1058" s="13">
        <v>913</v>
      </c>
      <c r="K105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BOŚ.6743.913.2017.EJ</v>
      </c>
      <c r="L1058" s="12">
        <v>43034</v>
      </c>
      <c r="M1058" s="13" t="s">
        <v>19</v>
      </c>
      <c r="N1058" s="11">
        <f ca="1">IF(zgłoszenia[[#This Row],[ID]]&gt;0,IF(zgłoszenia[[#This Row],[Data zakończenia sprawy]]=0,TODAY()-D1058,zgłoszenia[[#This Row],[Data zakończenia sprawy]]-zgłoszenia[[#This Row],[Data wpływu wniosku]]),"")</f>
        <v>20</v>
      </c>
      <c r="O1058" s="65">
        <f>IF($F1058=dane!$B$8,6743+3,(IF($F1058=dane!$B$9,6743+4,(IF($F1058=dane!$B$10,6743+5,6743)))))</f>
        <v>6743</v>
      </c>
    </row>
    <row r="1059" spans="1:19" ht="45" x14ac:dyDescent="0.25">
      <c r="A1059" s="62">
        <f>IF(zgłoszenia[[#This Row],[ID]]&gt;0,A1058+1,"--")</f>
        <v>1056</v>
      </c>
      <c r="B1059" s="14" t="s">
        <v>40</v>
      </c>
      <c r="C1059" s="70">
        <v>21306</v>
      </c>
      <c r="D1059" s="12">
        <v>43014</v>
      </c>
      <c r="E1059" s="31" t="s">
        <v>1654</v>
      </c>
      <c r="F1059" s="13" t="s">
        <v>57</v>
      </c>
      <c r="G1059" s="13" t="s">
        <v>21</v>
      </c>
      <c r="H1059" s="13" t="s">
        <v>762</v>
      </c>
      <c r="I1059" s="36" t="s">
        <v>1655</v>
      </c>
      <c r="J1059" s="72">
        <v>71</v>
      </c>
      <c r="K1059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BOŚ.6748.71.2017.ŁD</v>
      </c>
      <c r="L1059" s="93">
        <v>43033</v>
      </c>
      <c r="M1059" s="77" t="s">
        <v>19</v>
      </c>
      <c r="N1059" s="88">
        <f ca="1">IF(zgłoszenia[[#This Row],[ID]]&gt;0,IF(zgłoszenia[[#This Row],[Data zakończenia sprawy]]=0,TODAY()-D1059,zgłoszenia[[#This Row],[Data zakończenia sprawy]]-zgłoszenia[[#This Row],[Data wpływu wniosku]]),"")</f>
        <v>19</v>
      </c>
      <c r="O1059" s="69">
        <f>IF($F1059=dane!$B$8,6743+3,(IF($F1059=dane!$B$9,6743+4,(IF($F1059=dane!$B$10,6743+5,6743)))))</f>
        <v>6748</v>
      </c>
      <c r="P1059" s="74"/>
      <c r="Q1059" s="74"/>
      <c r="R1059" s="74"/>
      <c r="S1059" s="74"/>
    </row>
    <row r="1060" spans="1:19" ht="18.75" x14ac:dyDescent="0.25">
      <c r="A1060" s="62">
        <f>IF(zgłoszenia[[#This Row],[ID]]&gt;0,A1059+1,"--")</f>
        <v>1057</v>
      </c>
      <c r="B1060" s="14" t="s">
        <v>40</v>
      </c>
      <c r="C1060" s="70">
        <v>21404</v>
      </c>
      <c r="D1060" s="12">
        <v>43017</v>
      </c>
      <c r="E1060" s="31" t="s">
        <v>1656</v>
      </c>
      <c r="F1060" s="13" t="s">
        <v>57</v>
      </c>
      <c r="G1060" s="13" t="s">
        <v>21</v>
      </c>
      <c r="H1060" s="13" t="s">
        <v>21</v>
      </c>
      <c r="I1060" s="36" t="s">
        <v>1657</v>
      </c>
      <c r="J1060" s="13">
        <v>65</v>
      </c>
      <c r="K10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BOŚ.6748.65.2017.ŁD</v>
      </c>
      <c r="L1060" s="12">
        <v>43033</v>
      </c>
      <c r="M1060" s="13" t="s">
        <v>62</v>
      </c>
      <c r="N1060" s="11">
        <f ca="1">IF(zgłoszenia[[#This Row],[ID]]&gt;0,IF(zgłoszenia[[#This Row],[Data zakończenia sprawy]]=0,TODAY()-D1060,zgłoszenia[[#This Row],[Data zakończenia sprawy]]-zgłoszenia[[#This Row],[Data wpływu wniosku]]),"")</f>
        <v>16</v>
      </c>
      <c r="O1060" s="65">
        <f>IF($F1060=dane!$B$8,6743+3,(IF($F1060=dane!$B$9,6743+4,(IF($F1060=dane!$B$10,6743+5,6743)))))</f>
        <v>6748</v>
      </c>
    </row>
    <row r="1061" spans="1:19" ht="45" x14ac:dyDescent="0.25">
      <c r="A1061" s="62">
        <f>IF(zgłoszenia[[#This Row],[ID]]&gt;0,A1060+1,"--")</f>
        <v>1058</v>
      </c>
      <c r="B1061" s="14" t="s">
        <v>61</v>
      </c>
      <c r="C1061" s="70">
        <v>21467</v>
      </c>
      <c r="D1061" s="12">
        <v>43017</v>
      </c>
      <c r="E1061" s="31" t="s">
        <v>798</v>
      </c>
      <c r="F1061" s="13" t="s">
        <v>17</v>
      </c>
      <c r="G1061" s="13" t="s">
        <v>29</v>
      </c>
      <c r="H1061" s="13" t="s">
        <v>87</v>
      </c>
      <c r="I1061" s="36" t="s">
        <v>1658</v>
      </c>
      <c r="J1061" s="13">
        <v>918</v>
      </c>
      <c r="K10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BOŚ.6743.918.2017.WK</v>
      </c>
      <c r="L1061" s="12">
        <v>43059</v>
      </c>
      <c r="M1061" s="13" t="s">
        <v>19</v>
      </c>
      <c r="N1061" s="11">
        <f ca="1">IF(zgłoszenia[[#This Row],[ID]]&gt;0,IF(zgłoszenia[[#This Row],[Data zakończenia sprawy]]=0,TODAY()-D1061,zgłoszenia[[#This Row],[Data zakończenia sprawy]]-zgłoszenia[[#This Row],[Data wpływu wniosku]]),"")</f>
        <v>42</v>
      </c>
      <c r="O1061" s="65">
        <f>IF($F1061=dane!$B$8,6743+3,(IF($F1061=dane!$B$9,6743+4,(IF($F1061=dane!$B$10,6743+5,6743)))))</f>
        <v>6743</v>
      </c>
    </row>
    <row r="1062" spans="1:19" ht="30" x14ac:dyDescent="0.25">
      <c r="A1062" s="62">
        <f>IF(zgłoszenia[[#This Row],[ID]]&gt;0,A1061+1,"--")</f>
        <v>1059</v>
      </c>
      <c r="B1062" s="14" t="s">
        <v>59</v>
      </c>
      <c r="C1062" s="70">
        <v>21470</v>
      </c>
      <c r="D1062" s="12">
        <v>43017</v>
      </c>
      <c r="E1062" s="31" t="s">
        <v>1659</v>
      </c>
      <c r="F1062" s="13" t="s">
        <v>17</v>
      </c>
      <c r="G1062" s="13" t="s">
        <v>26</v>
      </c>
      <c r="H1062" s="13" t="s">
        <v>26</v>
      </c>
      <c r="I1062" s="36" t="s">
        <v>1660</v>
      </c>
      <c r="J1062" s="13">
        <v>914</v>
      </c>
      <c r="K10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BOŚ.6743.914.2017.SR</v>
      </c>
      <c r="L1062" s="12">
        <v>43021</v>
      </c>
      <c r="M1062" s="13" t="s">
        <v>22</v>
      </c>
      <c r="N1062" s="11">
        <f ca="1">IF(zgłoszenia[[#This Row],[ID]]&gt;0,IF(zgłoszenia[[#This Row],[Data zakończenia sprawy]]=0,TODAY()-D1062,zgłoszenia[[#This Row],[Data zakończenia sprawy]]-zgłoszenia[[#This Row],[Data wpływu wniosku]]),"")</f>
        <v>4</v>
      </c>
      <c r="O1062" s="65">
        <f>IF($F1062=dane!$B$8,6743+3,(IF($F1062=dane!$B$9,6743+4,(IF($F1062=dane!$B$10,6743+5,6743)))))</f>
        <v>6743</v>
      </c>
    </row>
    <row r="1063" spans="1:19" ht="45" x14ac:dyDescent="0.25">
      <c r="A1063" s="62">
        <f>IF(zgłoszenia[[#This Row],[ID]]&gt;0,A1062+1,"--")</f>
        <v>1060</v>
      </c>
      <c r="B1063" s="14" t="s">
        <v>37</v>
      </c>
      <c r="C1063" s="70">
        <v>21614</v>
      </c>
      <c r="D1063" s="12">
        <v>43019</v>
      </c>
      <c r="E1063" s="31" t="s">
        <v>180</v>
      </c>
      <c r="F1063" s="13" t="s">
        <v>17</v>
      </c>
      <c r="G1063" s="13" t="s">
        <v>29</v>
      </c>
      <c r="H1063" s="13" t="s">
        <v>29</v>
      </c>
      <c r="I1063" s="36" t="s">
        <v>1661</v>
      </c>
      <c r="J1063" s="13">
        <v>919</v>
      </c>
      <c r="K106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BOŚ.6743.919.2017.AŁ</v>
      </c>
      <c r="L1063" s="12">
        <v>43039</v>
      </c>
      <c r="M1063" s="13" t="s">
        <v>19</v>
      </c>
      <c r="N1063" s="11">
        <f ca="1">IF(zgłoszenia[[#This Row],[ID]]&gt;0,IF(zgłoszenia[[#This Row],[Data zakończenia sprawy]]=0,TODAY()-D1063,zgłoszenia[[#This Row],[Data zakończenia sprawy]]-zgłoszenia[[#This Row],[Data wpływu wniosku]]),"")</f>
        <v>20</v>
      </c>
      <c r="O1063" s="65">
        <f>IF($F1063=dane!$B$8,6743+3,(IF($F1063=dane!$B$9,6743+4,(IF($F1063=dane!$B$10,6743+5,6743)))))</f>
        <v>6743</v>
      </c>
    </row>
    <row r="1064" spans="1:19" ht="45" x14ac:dyDescent="0.25">
      <c r="A1064" s="62">
        <f>IF(zgłoszenia[[#This Row],[ID]]&gt;0,A1063+1,"--")</f>
        <v>1061</v>
      </c>
      <c r="B1064" s="14" t="s">
        <v>11</v>
      </c>
      <c r="C1064" s="70">
        <v>21612</v>
      </c>
      <c r="D1064" s="12">
        <v>43019</v>
      </c>
      <c r="E1064" s="31" t="s">
        <v>1662</v>
      </c>
      <c r="F1064" s="13" t="s">
        <v>17</v>
      </c>
      <c r="G1064" s="13" t="s">
        <v>30</v>
      </c>
      <c r="H1064" s="13" t="s">
        <v>1663</v>
      </c>
      <c r="I1064" s="36" t="s">
        <v>1664</v>
      </c>
      <c r="J1064" s="13">
        <v>942</v>
      </c>
      <c r="K10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BOŚ.6743.942.2017.AA</v>
      </c>
      <c r="L1064" s="12">
        <v>43055</v>
      </c>
      <c r="M1064" s="13" t="s">
        <v>19</v>
      </c>
      <c r="N1064" s="11">
        <f ca="1">IF(zgłoszenia[[#This Row],[ID]]&gt;0,IF(zgłoszenia[[#This Row],[Data zakończenia sprawy]]=0,TODAY()-D1064,zgłoszenia[[#This Row],[Data zakończenia sprawy]]-zgłoszenia[[#This Row],[Data wpływu wniosku]]),"")</f>
        <v>36</v>
      </c>
      <c r="O1064" s="65">
        <f>IF($F1064=dane!$B$8,6743+3,(IF($F1064=dane!$B$9,6743+4,(IF($F1064=dane!$B$10,6743+5,6743)))))</f>
        <v>6743</v>
      </c>
    </row>
    <row r="1065" spans="1:19" ht="45" x14ac:dyDescent="0.25">
      <c r="A1065" s="62">
        <f>IF(zgłoszenia[[#This Row],[ID]]&gt;0,A1064+1,"--")</f>
        <v>1062</v>
      </c>
      <c r="B1065" s="14" t="s">
        <v>38</v>
      </c>
      <c r="C1065" s="70" t="s">
        <v>1665</v>
      </c>
      <c r="D1065" s="12">
        <v>43017</v>
      </c>
      <c r="E1065" s="31" t="s">
        <v>1666</v>
      </c>
      <c r="F1065" s="13" t="s">
        <v>23</v>
      </c>
      <c r="G1065" s="13" t="s">
        <v>18</v>
      </c>
      <c r="H1065" s="13" t="s">
        <v>980</v>
      </c>
      <c r="I1065" s="36" t="s">
        <v>1168</v>
      </c>
      <c r="J1065" s="13">
        <v>917</v>
      </c>
      <c r="K106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BOŚ.6743.917.2017.IN</v>
      </c>
      <c r="L1065" s="12">
        <v>43021</v>
      </c>
      <c r="M1065" s="13" t="s">
        <v>1704</v>
      </c>
      <c r="N1065" s="11">
        <f ca="1">IF(zgłoszenia[[#This Row],[ID]]&gt;0,IF(zgłoszenia[[#This Row],[Data zakończenia sprawy]]=0,TODAY()-D1065,zgłoszenia[[#This Row],[Data zakończenia sprawy]]-zgłoszenia[[#This Row],[Data wpływu wniosku]]),"")</f>
        <v>4</v>
      </c>
      <c r="O1065" s="65">
        <f>IF($F1065=dane!$B$8,6743+3,(IF($F1065=dane!$B$9,6743+4,(IF($F1065=dane!$B$10,6743+5,6743)))))</f>
        <v>6743</v>
      </c>
    </row>
    <row r="1066" spans="1:19" ht="45" x14ac:dyDescent="0.25">
      <c r="A1066" s="62">
        <f>IF(zgłoszenia[[#This Row],[ID]]&gt;0,A1065+1,"--")</f>
        <v>1063</v>
      </c>
      <c r="B1066" s="14" t="s">
        <v>60</v>
      </c>
      <c r="C1066" s="70">
        <v>21574</v>
      </c>
      <c r="D1066" s="12">
        <v>43018</v>
      </c>
      <c r="E1066" s="31" t="s">
        <v>149</v>
      </c>
      <c r="F1066" s="13" t="s">
        <v>58</v>
      </c>
      <c r="G1066" s="13" t="s">
        <v>33</v>
      </c>
      <c r="H1066" s="13" t="s">
        <v>33</v>
      </c>
      <c r="I1066" s="36" t="s">
        <v>1667</v>
      </c>
      <c r="J1066" s="13">
        <v>94</v>
      </c>
      <c r="K1066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BOŚ.6746.94.2017.EJ</v>
      </c>
      <c r="L1066" s="93">
        <v>43038</v>
      </c>
      <c r="M1066" s="77" t="s">
        <v>19</v>
      </c>
      <c r="N1066" s="88">
        <f ca="1">IF(zgłoszenia[[#This Row],[ID]]&gt;0,IF(zgłoszenia[[#This Row],[Data zakończenia sprawy]]=0,TODAY()-D1066,zgłoszenia[[#This Row],[Data zakończenia sprawy]]-zgłoszenia[[#This Row],[Data wpływu wniosku]]),"")</f>
        <v>20</v>
      </c>
      <c r="O1066" s="65">
        <f>IF($F1066=dane!$B$8,6743+3,(IF($F1066=dane!$B$9,6743+4,(IF($F1066=dane!$B$10,6743+5,6743)))))</f>
        <v>6746</v>
      </c>
    </row>
    <row r="1067" spans="1:19" ht="45" x14ac:dyDescent="0.25">
      <c r="A1067" s="62">
        <f>IF(zgłoszenia[[#This Row],[ID]]&gt;0,A1066+1,"--")</f>
        <v>1064</v>
      </c>
      <c r="B1067" s="14" t="s">
        <v>60</v>
      </c>
      <c r="C1067" s="70">
        <v>21875</v>
      </c>
      <c r="D1067" s="12">
        <v>43021</v>
      </c>
      <c r="E1067" s="71" t="s">
        <v>1668</v>
      </c>
      <c r="F1067" s="13" t="s">
        <v>17</v>
      </c>
      <c r="G1067" s="13" t="s">
        <v>33</v>
      </c>
      <c r="H1067" s="13" t="s">
        <v>145</v>
      </c>
      <c r="I1067" s="36" t="s">
        <v>1669</v>
      </c>
      <c r="J1067" s="13">
        <v>924</v>
      </c>
      <c r="K10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BOŚ.6743.924.2017.EJ</v>
      </c>
      <c r="L1067" s="12">
        <v>43054</v>
      </c>
      <c r="M1067" s="13" t="s">
        <v>19</v>
      </c>
      <c r="N1067" s="11">
        <f ca="1">IF(zgłoszenia[[#This Row],[ID]]&gt;0,IF(zgłoszenia[[#This Row],[Data zakończenia sprawy]]=0,TODAY()-D1067,zgłoszenia[[#This Row],[Data zakończenia sprawy]]-zgłoszenia[[#This Row],[Data wpływu wniosku]]),"")</f>
        <v>33</v>
      </c>
      <c r="O1067" s="65">
        <f>IF($F1067=dane!$B$8,6743+3,(IF($F1067=dane!$B$9,6743+4,(IF($F1067=dane!$B$10,6743+5,6743)))))</f>
        <v>6743</v>
      </c>
    </row>
    <row r="1068" spans="1:19" ht="45" x14ac:dyDescent="0.25">
      <c r="A1068" s="62">
        <f>IF(zgłoszenia[[#This Row],[ID]]&gt;0,A1067+1,"--")</f>
        <v>1065</v>
      </c>
      <c r="B1068" s="14" t="s">
        <v>37</v>
      </c>
      <c r="C1068" s="70">
        <v>21839</v>
      </c>
      <c r="D1068" s="12">
        <v>43020</v>
      </c>
      <c r="E1068" s="31" t="s">
        <v>1670</v>
      </c>
      <c r="F1068" s="13" t="s">
        <v>23</v>
      </c>
      <c r="G1068" s="13" t="s">
        <v>29</v>
      </c>
      <c r="H1068" s="13" t="s">
        <v>118</v>
      </c>
      <c r="I1068" s="36" t="s">
        <v>1671</v>
      </c>
      <c r="J1068" s="13">
        <v>941</v>
      </c>
      <c r="K10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BOŚ.6743.941.2017.AŁ</v>
      </c>
      <c r="L1068" s="12">
        <v>43073</v>
      </c>
      <c r="M1068" s="13" t="s">
        <v>62</v>
      </c>
      <c r="N1068" s="11">
        <f ca="1">IF(zgłoszenia[[#This Row],[ID]]&gt;0,IF(zgłoszenia[[#This Row],[Data zakończenia sprawy]]=0,TODAY()-D1068,zgłoszenia[[#This Row],[Data zakończenia sprawy]]-zgłoszenia[[#This Row],[Data wpływu wniosku]]),"")</f>
        <v>53</v>
      </c>
      <c r="O1068" s="65">
        <f>IF($F1068=dane!$B$8,6743+3,(IF($F1068=dane!$B$9,6743+4,(IF($F1068=dane!$B$10,6743+5,6743)))))</f>
        <v>6743</v>
      </c>
    </row>
    <row r="1069" spans="1:19" ht="60" x14ac:dyDescent="0.25">
      <c r="A1069" s="62">
        <f>IF(zgłoszenia[[#This Row],[ID]]&gt;0,A1068+1,"--")</f>
        <v>1066</v>
      </c>
      <c r="B1069" s="14" t="s">
        <v>37</v>
      </c>
      <c r="C1069" s="70">
        <v>21814</v>
      </c>
      <c r="D1069" s="12">
        <v>43020</v>
      </c>
      <c r="E1069" s="31" t="s">
        <v>1672</v>
      </c>
      <c r="F1069" s="13" t="s">
        <v>28</v>
      </c>
      <c r="G1069" s="13" t="s">
        <v>29</v>
      </c>
      <c r="H1069" s="13" t="s">
        <v>29</v>
      </c>
      <c r="I1069" s="36" t="s">
        <v>1524</v>
      </c>
      <c r="J1069" s="13">
        <v>940</v>
      </c>
      <c r="K10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BOŚ.6743.940.2017.AŁ</v>
      </c>
      <c r="L1069" s="12">
        <v>43070</v>
      </c>
      <c r="M1069" s="13" t="s">
        <v>19</v>
      </c>
      <c r="N1069" s="11">
        <f ca="1">IF(zgłoszenia[[#This Row],[ID]]&gt;0,IF(zgłoszenia[[#This Row],[Data zakończenia sprawy]]=0,TODAY()-D1069,zgłoszenia[[#This Row],[Data zakończenia sprawy]]-zgłoszenia[[#This Row],[Data wpływu wniosku]]),"")</f>
        <v>50</v>
      </c>
      <c r="O1069" s="65">
        <f>IF($F1069=dane!$B$8,6743+3,(IF($F1069=dane!$B$9,6743+4,(IF($F1069=dane!$B$10,6743+5,6743)))))</f>
        <v>6743</v>
      </c>
    </row>
    <row r="1070" spans="1:19" ht="45" x14ac:dyDescent="0.25">
      <c r="A1070" s="62">
        <f>IF(zgłoszenia[[#This Row],[ID]]&gt;0,A1069+1,"--")</f>
        <v>1067</v>
      </c>
      <c r="B1070" s="14" t="s">
        <v>37</v>
      </c>
      <c r="C1070" s="70">
        <v>21733</v>
      </c>
      <c r="D1070" s="12">
        <v>43019</v>
      </c>
      <c r="E1070" s="31" t="s">
        <v>1673</v>
      </c>
      <c r="F1070" s="13" t="s">
        <v>25</v>
      </c>
      <c r="G1070" s="13" t="s">
        <v>29</v>
      </c>
      <c r="H1070" s="13" t="s">
        <v>29</v>
      </c>
      <c r="I1070" s="36" t="s">
        <v>1674</v>
      </c>
      <c r="J1070" s="13">
        <v>935</v>
      </c>
      <c r="K10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BOŚ.6743.935.2017.AŁ</v>
      </c>
      <c r="L1070" s="12">
        <v>43039</v>
      </c>
      <c r="M1070" s="13" t="s">
        <v>19</v>
      </c>
      <c r="N1070" s="11">
        <f ca="1">IF(zgłoszenia[[#This Row],[ID]]&gt;0,IF(zgłoszenia[[#This Row],[Data zakończenia sprawy]]=0,TODAY()-D1070,zgłoszenia[[#This Row],[Data zakończenia sprawy]]-zgłoszenia[[#This Row],[Data wpływu wniosku]]),"")</f>
        <v>20</v>
      </c>
      <c r="O1070" s="65">
        <f>IF($F1070=dane!$B$8,6743+3,(IF($F1070=dane!$B$9,6743+4,(IF($F1070=dane!$B$10,6743+5,6743)))))</f>
        <v>6743</v>
      </c>
    </row>
    <row r="1071" spans="1:19" ht="45" x14ac:dyDescent="0.25">
      <c r="A1071" s="62">
        <f>IF(zgłoszenia[[#This Row],[ID]]&gt;0,A1070+1,"--")</f>
        <v>1068</v>
      </c>
      <c r="B1071" s="14" t="s">
        <v>61</v>
      </c>
      <c r="C1071" s="70">
        <v>21864</v>
      </c>
      <c r="D1071" s="12">
        <v>43021</v>
      </c>
      <c r="E1071" s="31" t="s">
        <v>1675</v>
      </c>
      <c r="F1071" s="13" t="s">
        <v>17</v>
      </c>
      <c r="G1071" s="13" t="s">
        <v>32</v>
      </c>
      <c r="H1071" s="13" t="s">
        <v>176</v>
      </c>
      <c r="I1071" s="36" t="s">
        <v>1676</v>
      </c>
      <c r="J1071" s="13">
        <v>925</v>
      </c>
      <c r="K10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BOŚ.6743.925.2017.WK</v>
      </c>
      <c r="L1071" s="12">
        <v>43059</v>
      </c>
      <c r="M1071" s="13" t="s">
        <v>27</v>
      </c>
      <c r="N1071" s="11">
        <f ca="1">IF(zgłoszenia[[#This Row],[ID]]&gt;0,IF(zgłoszenia[[#This Row],[Data zakończenia sprawy]]=0,TODAY()-D1071,zgłoszenia[[#This Row],[Data zakończenia sprawy]]-zgłoszenia[[#This Row],[Data wpływu wniosku]]),"")</f>
        <v>38</v>
      </c>
      <c r="O1071" s="65">
        <f>IF($F1071=dane!$B$8,6743+3,(IF($F1071=dane!$B$9,6743+4,(IF($F1071=dane!$B$10,6743+5,6743)))))</f>
        <v>6743</v>
      </c>
    </row>
    <row r="1072" spans="1:19" ht="30" x14ac:dyDescent="0.25">
      <c r="A1072" s="62">
        <f>IF(zgłoszenia[[#This Row],[ID]]&gt;0,A1071+1,"--")</f>
        <v>1069</v>
      </c>
      <c r="B1072" s="14" t="s">
        <v>61</v>
      </c>
      <c r="C1072" s="70" t="s">
        <v>1681</v>
      </c>
      <c r="D1072" s="12">
        <v>43019</v>
      </c>
      <c r="E1072" s="31" t="s">
        <v>180</v>
      </c>
      <c r="F1072" s="13" t="s">
        <v>17</v>
      </c>
      <c r="G1072" s="13" t="s">
        <v>29</v>
      </c>
      <c r="H1072" s="13" t="s">
        <v>118</v>
      </c>
      <c r="I1072" s="36" t="s">
        <v>1677</v>
      </c>
      <c r="J1072" s="13">
        <v>927</v>
      </c>
      <c r="K10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BOŚ.6743.927.2017.WK</v>
      </c>
      <c r="L1072" s="12">
        <v>43032</v>
      </c>
      <c r="M1072" s="13" t="s">
        <v>22</v>
      </c>
      <c r="N1072" s="11">
        <f ca="1">IF(zgłoszenia[[#This Row],[ID]]&gt;0,IF(zgłoszenia[[#This Row],[Data zakończenia sprawy]]=0,TODAY()-D1072,zgłoszenia[[#This Row],[Data zakończenia sprawy]]-zgłoszenia[[#This Row],[Data wpływu wniosku]]),"")</f>
        <v>13</v>
      </c>
      <c r="O1072" s="65">
        <f>IF($F1072=dane!$B$8,6743+3,(IF($F1072=dane!$B$9,6743+4,(IF($F1072=dane!$B$10,6743+5,6743)))))</f>
        <v>6743</v>
      </c>
    </row>
    <row r="1073" spans="1:22" ht="45" x14ac:dyDescent="0.25">
      <c r="A1073" s="62">
        <f>IF(zgłoszenia[[#This Row],[ID]]&gt;0,A1072+1,"--")</f>
        <v>1070</v>
      </c>
      <c r="B1073" s="14" t="s">
        <v>61</v>
      </c>
      <c r="C1073" s="70">
        <v>21824</v>
      </c>
      <c r="D1073" s="12">
        <v>43020</v>
      </c>
      <c r="E1073" s="31" t="s">
        <v>1576</v>
      </c>
      <c r="F1073" s="13" t="s">
        <v>17</v>
      </c>
      <c r="G1073" s="13" t="s">
        <v>32</v>
      </c>
      <c r="H1073" s="13" t="s">
        <v>417</v>
      </c>
      <c r="I1073" s="36" t="s">
        <v>1678</v>
      </c>
      <c r="J1073" s="13">
        <v>926</v>
      </c>
      <c r="K10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BOŚ.6743.926.2017.WK</v>
      </c>
      <c r="L1073" s="12">
        <v>43048</v>
      </c>
      <c r="M1073" s="13" t="s">
        <v>19</v>
      </c>
      <c r="N1073" s="11">
        <f ca="1">IF(zgłoszenia[[#This Row],[ID]]&gt;0,IF(zgłoszenia[[#This Row],[Data zakończenia sprawy]]=0,TODAY()-D1073,zgłoszenia[[#This Row],[Data zakończenia sprawy]]-zgłoszenia[[#This Row],[Data wpływu wniosku]]),"")</f>
        <v>28</v>
      </c>
      <c r="O1073" s="65">
        <f>IF($F1073=dane!$B$8,6743+3,(IF($F1073=dane!$B$9,6743+4,(IF($F1073=dane!$B$10,6743+5,6743)))))</f>
        <v>6743</v>
      </c>
    </row>
    <row r="1074" spans="1:22" ht="45" x14ac:dyDescent="0.25">
      <c r="A1074" s="62">
        <f>IF(zgłoszenia[[#This Row],[ID]]&gt;0,A1073+1,"--")</f>
        <v>1071</v>
      </c>
      <c r="B1074" s="14" t="s">
        <v>36</v>
      </c>
      <c r="C1074" s="70">
        <v>21680</v>
      </c>
      <c r="D1074" s="12">
        <v>43019</v>
      </c>
      <c r="E1074" s="31" t="s">
        <v>1679</v>
      </c>
      <c r="F1074" s="13" t="s">
        <v>17</v>
      </c>
      <c r="G1074" s="13" t="s">
        <v>29</v>
      </c>
      <c r="H1074" s="13" t="s">
        <v>29</v>
      </c>
      <c r="I1074" s="36" t="s">
        <v>1680</v>
      </c>
      <c r="J1074" s="13">
        <v>932</v>
      </c>
      <c r="K10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BOŚ.6743.932.2017.KŻ</v>
      </c>
      <c r="L1074" s="12">
        <v>43039</v>
      </c>
      <c r="M1074" s="13" t="s">
        <v>19</v>
      </c>
      <c r="N1074" s="11">
        <f ca="1">IF(zgłoszenia[[#This Row],[ID]]&gt;0,IF(zgłoszenia[[#This Row],[Data zakończenia sprawy]]=0,TODAY()-D1074,zgłoszenia[[#This Row],[Data zakończenia sprawy]]-zgłoszenia[[#This Row],[Data wpływu wniosku]]),"")</f>
        <v>20</v>
      </c>
      <c r="O1074" s="65">
        <f>IF($F1074=dane!$B$8,6743+3,(IF($F1074=dane!$B$9,6743+4,(IF($F1074=dane!$B$10,6743+5,6743)))))</f>
        <v>6743</v>
      </c>
    </row>
    <row r="1075" spans="1:22" ht="45" x14ac:dyDescent="0.25">
      <c r="A1075" s="62">
        <f>IF(zgłoszenia[[#This Row],[ID]]&gt;0,A1074+1,"--")</f>
        <v>1072</v>
      </c>
      <c r="B1075" s="14" t="s">
        <v>61</v>
      </c>
      <c r="C1075" s="70">
        <v>21716</v>
      </c>
      <c r="D1075" s="12">
        <v>43019</v>
      </c>
      <c r="E1075" s="31" t="s">
        <v>139</v>
      </c>
      <c r="F1075" s="13" t="s">
        <v>17</v>
      </c>
      <c r="G1075" s="13" t="s">
        <v>29</v>
      </c>
      <c r="H1075" s="13" t="s">
        <v>309</v>
      </c>
      <c r="I1075" s="36" t="s">
        <v>1205</v>
      </c>
      <c r="J1075" s="13">
        <v>928</v>
      </c>
      <c r="K10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BOŚ.6743.928.2017.WK</v>
      </c>
      <c r="L1075" s="12">
        <v>43032</v>
      </c>
      <c r="M1075" s="13" t="s">
        <v>19</v>
      </c>
      <c r="N1075" s="11">
        <f ca="1">IF(zgłoszenia[[#This Row],[ID]]&gt;0,IF(zgłoszenia[[#This Row],[Data zakończenia sprawy]]=0,TODAY()-D1075,zgłoszenia[[#This Row],[Data zakończenia sprawy]]-zgłoszenia[[#This Row],[Data wpływu wniosku]]),"")</f>
        <v>13</v>
      </c>
      <c r="O1075" s="65">
        <f>IF($F1075=dane!$B$8,6743+3,(IF($F1075=dane!$B$9,6743+4,(IF($F1075=dane!$B$10,6743+5,6743)))))</f>
        <v>6743</v>
      </c>
    </row>
    <row r="1076" spans="1:22" ht="45" x14ac:dyDescent="0.25">
      <c r="A1076" s="62">
        <f>IF(zgłoszenia[[#This Row],[ID]]&gt;0,A1075+1,"--")</f>
        <v>1073</v>
      </c>
      <c r="B1076" s="14" t="s">
        <v>40</v>
      </c>
      <c r="C1076" s="70">
        <v>21914</v>
      </c>
      <c r="D1076" s="12">
        <v>43021</v>
      </c>
      <c r="E1076" s="31" t="s">
        <v>1682</v>
      </c>
      <c r="F1076" s="13" t="s">
        <v>23</v>
      </c>
      <c r="G1076" s="13" t="s">
        <v>30</v>
      </c>
      <c r="H1076" s="13" t="s">
        <v>30</v>
      </c>
      <c r="I1076" s="36" t="s">
        <v>1683</v>
      </c>
      <c r="J1076" s="13">
        <v>958</v>
      </c>
      <c r="K10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BOŚ.6743.958.2017.ŁD</v>
      </c>
      <c r="L1076" s="12">
        <v>43042</v>
      </c>
      <c r="M1076" s="13" t="s">
        <v>19</v>
      </c>
      <c r="N1076" s="11">
        <f ca="1">IF(zgłoszenia[[#This Row],[ID]]&gt;0,IF(zgłoszenia[[#This Row],[Data zakończenia sprawy]]=0,TODAY()-D1076,zgłoszenia[[#This Row],[Data zakończenia sprawy]]-zgłoszenia[[#This Row],[Data wpływu wniosku]]),"")</f>
        <v>21</v>
      </c>
      <c r="O1076" s="65">
        <f>IF($F1076=dane!$B$8,6743+3,(IF($F1076=dane!$B$9,6743+4,(IF($F1076=dane!$B$10,6743+5,6743)))))</f>
        <v>6743</v>
      </c>
    </row>
    <row r="1077" spans="1:22" ht="45" x14ac:dyDescent="0.25">
      <c r="A1077" s="62">
        <f>IF(zgłoszenia[[#This Row],[ID]]&gt;0,A1076+1,"--")</f>
        <v>1074</v>
      </c>
      <c r="B1077" s="14" t="s">
        <v>40</v>
      </c>
      <c r="C1077" s="70">
        <v>21952</v>
      </c>
      <c r="D1077" s="12">
        <v>43021</v>
      </c>
      <c r="E1077" s="31" t="s">
        <v>384</v>
      </c>
      <c r="F1077" s="13" t="s">
        <v>58</v>
      </c>
      <c r="G1077" s="13" t="s">
        <v>21</v>
      </c>
      <c r="H1077" s="13" t="s">
        <v>21</v>
      </c>
      <c r="I1077" s="36" t="s">
        <v>1684</v>
      </c>
      <c r="J1077" s="13">
        <v>99</v>
      </c>
      <c r="K107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BOŚ.6746.99.2017.ŁD</v>
      </c>
      <c r="L1077" s="12">
        <v>43042</v>
      </c>
      <c r="M1077" s="13" t="s">
        <v>19</v>
      </c>
      <c r="N1077" s="11">
        <f ca="1">IF(zgłoszenia[[#This Row],[ID]]&gt;0,IF(zgłoszenia[[#This Row],[Data zakończenia sprawy]]=0,TODAY()-D1077,zgłoszenia[[#This Row],[Data zakończenia sprawy]]-zgłoszenia[[#This Row],[Data wpływu wniosku]]),"")</f>
        <v>21</v>
      </c>
      <c r="O1077" s="65">
        <f>IF($F1077=dane!$B$8,6743+3,(IF($F1077=dane!$B$9,6743+4,(IF($F1077=dane!$B$10,6743+5,6743)))))</f>
        <v>6746</v>
      </c>
    </row>
    <row r="1078" spans="1:22" ht="30" x14ac:dyDescent="0.25">
      <c r="A1078" s="62">
        <f>IF(zgłoszenia[[#This Row],[ID]]&gt;0,A1077+1,"--")</f>
        <v>1075</v>
      </c>
      <c r="B1078" s="14" t="s">
        <v>38</v>
      </c>
      <c r="C1078" s="70">
        <v>21890</v>
      </c>
      <c r="D1078" s="12">
        <v>43021</v>
      </c>
      <c r="E1078" s="31" t="s">
        <v>384</v>
      </c>
      <c r="F1078" s="13" t="s">
        <v>58</v>
      </c>
      <c r="G1078" s="13" t="s">
        <v>18</v>
      </c>
      <c r="H1078" s="13" t="s">
        <v>18</v>
      </c>
      <c r="I1078" s="36" t="s">
        <v>1685</v>
      </c>
      <c r="J1078" s="72">
        <v>95</v>
      </c>
      <c r="K1078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BOŚ.6746.95.2017.IN</v>
      </c>
      <c r="L1078" s="93">
        <v>43066</v>
      </c>
      <c r="M1078" s="77" t="s">
        <v>1207</v>
      </c>
      <c r="N1078" s="88">
        <f ca="1">IF(zgłoszenia[[#This Row],[ID]]&gt;0,IF(zgłoszenia[[#This Row],[Data zakończenia sprawy]]=0,TODAY()-D1078,zgłoszenia[[#This Row],[Data zakończenia sprawy]]-zgłoszenia[[#This Row],[Data wpływu wniosku]]),"")</f>
        <v>45</v>
      </c>
      <c r="O1078" s="69">
        <f>IF($F1078=dane!$B$8,6743+3,(IF($F1078=dane!$B$9,6743+4,(IF($F1078=dane!$B$10,6743+5,6743)))))</f>
        <v>6746</v>
      </c>
      <c r="P1078" s="74"/>
      <c r="Q1078" s="74"/>
      <c r="R1078" s="74"/>
      <c r="S1078" s="74"/>
      <c r="T1078" s="74"/>
      <c r="U1078" s="74"/>
      <c r="V1078" s="74"/>
    </row>
    <row r="1079" spans="1:22" ht="45" x14ac:dyDescent="0.25">
      <c r="A1079" s="62">
        <f>IF(zgłoszenia[[#This Row],[ID]]&gt;0,A1078+1,"--")</f>
        <v>1076</v>
      </c>
      <c r="B1079" s="14" t="s">
        <v>60</v>
      </c>
      <c r="C1079" s="70">
        <v>22068</v>
      </c>
      <c r="D1079" s="12">
        <v>43024</v>
      </c>
      <c r="E1079" s="31" t="s">
        <v>1686</v>
      </c>
      <c r="F1079" s="13" t="s">
        <v>23</v>
      </c>
      <c r="G1079" s="13" t="s">
        <v>33</v>
      </c>
      <c r="H1079" s="13" t="s">
        <v>874</v>
      </c>
      <c r="I1079" s="36" t="s">
        <v>777</v>
      </c>
      <c r="J1079" s="13">
        <v>933</v>
      </c>
      <c r="K107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BOŚ.6743.933.2017.EJ</v>
      </c>
      <c r="L1079" s="12">
        <v>43045</v>
      </c>
      <c r="M1079" s="13" t="s">
        <v>31</v>
      </c>
      <c r="N1079" s="11">
        <f ca="1">IF(zgłoszenia[[#This Row],[ID]]&gt;0,IF(zgłoszenia[[#This Row],[Data zakończenia sprawy]]=0,TODAY()-D1079,zgłoszenia[[#This Row],[Data zakończenia sprawy]]-zgłoszenia[[#This Row],[Data wpływu wniosku]]),"")</f>
        <v>21</v>
      </c>
      <c r="O1079" s="65">
        <f>IF($F1079=dane!$B$8,6743+3,(IF($F1079=dane!$B$9,6743+4,(IF($F1079=dane!$B$10,6743+5,6743)))))</f>
        <v>6743</v>
      </c>
    </row>
    <row r="1080" spans="1:22" ht="45" x14ac:dyDescent="0.25">
      <c r="A1080" s="62">
        <f>IF(zgłoszenia[[#This Row],[ID]]&gt;0,A1079+1,"--")</f>
        <v>1077</v>
      </c>
      <c r="B1080" s="14" t="s">
        <v>36</v>
      </c>
      <c r="C1080" s="70">
        <v>22137</v>
      </c>
      <c r="D1080" s="12">
        <v>43025</v>
      </c>
      <c r="E1080" s="31" t="s">
        <v>1687</v>
      </c>
      <c r="F1080" s="13" t="s">
        <v>58</v>
      </c>
      <c r="G1080" s="13" t="s">
        <v>29</v>
      </c>
      <c r="H1080" s="13" t="s">
        <v>29</v>
      </c>
      <c r="I1080" s="36" t="s">
        <v>1688</v>
      </c>
      <c r="J1080" s="72">
        <v>96</v>
      </c>
      <c r="K1080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BOŚ.6746.96.2017.KŻ</v>
      </c>
      <c r="L1080" s="93">
        <v>43046</v>
      </c>
      <c r="M1080" s="77" t="s">
        <v>19</v>
      </c>
      <c r="N1080" s="88">
        <f ca="1">IF(zgłoszenia[[#This Row],[ID]]&gt;0,IF(zgłoszenia[[#This Row],[Data zakończenia sprawy]]=0,TODAY()-D1080,zgłoszenia[[#This Row],[Data zakończenia sprawy]]-zgłoszenia[[#This Row],[Data wpływu wniosku]]),"")</f>
        <v>21</v>
      </c>
      <c r="O1080" s="69">
        <f>IF($F1080=dane!$B$8,6743+3,(IF($F1080=dane!$B$9,6743+4,(IF($F1080=dane!$B$10,6743+5,6743)))))</f>
        <v>6746</v>
      </c>
      <c r="P1080" s="74"/>
      <c r="Q1080" s="74"/>
      <c r="R1080" s="74"/>
      <c r="S1080" s="74"/>
      <c r="T1080" s="74"/>
      <c r="U1080" s="74"/>
    </row>
    <row r="1081" spans="1:22" ht="45" x14ac:dyDescent="0.25">
      <c r="A1081" s="62">
        <f>IF(zgłoszenia[[#This Row],[ID]]&gt;0,A1080+1,"--")</f>
        <v>1078</v>
      </c>
      <c r="B1081" s="14" t="s">
        <v>39</v>
      </c>
      <c r="C1081" s="70">
        <v>22216</v>
      </c>
      <c r="D1081" s="12">
        <v>43026</v>
      </c>
      <c r="E1081" s="31" t="s">
        <v>83</v>
      </c>
      <c r="F1081" s="13" t="s">
        <v>17</v>
      </c>
      <c r="G1081" s="13" t="s">
        <v>32</v>
      </c>
      <c r="H1081" s="13" t="s">
        <v>1454</v>
      </c>
      <c r="I1081" s="36" t="s">
        <v>1689</v>
      </c>
      <c r="J1081" s="13">
        <v>934</v>
      </c>
      <c r="K108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BOŚ.6743.934.2017.MS</v>
      </c>
      <c r="L1081" s="12">
        <v>43045</v>
      </c>
      <c r="M1081" s="13" t="s">
        <v>19</v>
      </c>
      <c r="N1081" s="11">
        <f ca="1">IF(zgłoszenia[[#This Row],[ID]]&gt;0,IF(zgłoszenia[[#This Row],[Data zakończenia sprawy]]=0,TODAY()-D1081,zgłoszenia[[#This Row],[Data zakończenia sprawy]]-zgłoszenia[[#This Row],[Data wpływu wniosku]]),"")</f>
        <v>19</v>
      </c>
      <c r="O1081" s="65">
        <f>IF($F1081=dane!$B$8,6743+3,(IF($F1081=dane!$B$9,6743+4,(IF($F1081=dane!$B$10,6743+5,6743)))))</f>
        <v>6743</v>
      </c>
    </row>
    <row r="1082" spans="1:22" ht="45" x14ac:dyDescent="0.25">
      <c r="A1082" s="62">
        <f>IF(zgłoszenia[[#This Row],[ID]]&gt;0,A1081+1,"--")</f>
        <v>1079</v>
      </c>
      <c r="B1082" s="14" t="s">
        <v>61</v>
      </c>
      <c r="C1082" s="70">
        <v>22321</v>
      </c>
      <c r="D1082" s="12">
        <v>43027</v>
      </c>
      <c r="E1082" s="31" t="s">
        <v>1690</v>
      </c>
      <c r="F1082" s="13" t="s">
        <v>17</v>
      </c>
      <c r="G1082" s="13" t="s">
        <v>30</v>
      </c>
      <c r="H1082" s="13" t="s">
        <v>30</v>
      </c>
      <c r="I1082" s="36" t="s">
        <v>1691</v>
      </c>
      <c r="J1082" s="13">
        <v>939</v>
      </c>
      <c r="K10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BOŚ.6743.939.2017.WK</v>
      </c>
      <c r="L1082" s="12">
        <v>43066</v>
      </c>
      <c r="M1082" s="13" t="s">
        <v>19</v>
      </c>
      <c r="N1082" s="11">
        <f ca="1">IF(zgłoszenia[[#This Row],[ID]]&gt;0,IF(zgłoszenia[[#This Row],[Data zakończenia sprawy]]=0,TODAY()-D1082,zgłoszenia[[#This Row],[Data zakończenia sprawy]]-zgłoszenia[[#This Row],[Data wpływu wniosku]]),"")</f>
        <v>39</v>
      </c>
      <c r="O1082" s="65">
        <f>IF($F1082=dane!$B$8,6743+3,(IF($F1082=dane!$B$9,6743+4,(IF($F1082=dane!$B$10,6743+5,6743)))))</f>
        <v>6743</v>
      </c>
    </row>
    <row r="1083" spans="1:22" ht="30" x14ac:dyDescent="0.25">
      <c r="A1083" s="62">
        <f>IF(zgłoszenia[[#This Row],[ID]]&gt;0,A1082+1,"--")</f>
        <v>1080</v>
      </c>
      <c r="B1083" s="14" t="s">
        <v>61</v>
      </c>
      <c r="C1083" s="70">
        <v>22333</v>
      </c>
      <c r="D1083" s="12">
        <v>43027</v>
      </c>
      <c r="E1083" s="31" t="s">
        <v>69</v>
      </c>
      <c r="F1083" s="13" t="s">
        <v>17</v>
      </c>
      <c r="G1083" s="13" t="s">
        <v>32</v>
      </c>
      <c r="H1083" s="13" t="s">
        <v>417</v>
      </c>
      <c r="I1083" s="36" t="s">
        <v>1692</v>
      </c>
      <c r="J1083" s="13">
        <v>938</v>
      </c>
      <c r="K10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BOŚ.6743.938.2017.WK</v>
      </c>
      <c r="L1083" s="12">
        <v>43067</v>
      </c>
      <c r="M1083" s="13" t="s">
        <v>22</v>
      </c>
      <c r="N1083" s="11">
        <f ca="1">IF(zgłoszenia[[#This Row],[ID]]&gt;0,IF(zgłoszenia[[#This Row],[Data zakończenia sprawy]]=0,TODAY()-D1083,zgłoszenia[[#This Row],[Data zakończenia sprawy]]-zgłoszenia[[#This Row],[Data wpływu wniosku]]),"")</f>
        <v>40</v>
      </c>
      <c r="O1083" s="65">
        <f>IF($F1083=dane!$B$8,6743+3,(IF($F1083=dane!$B$9,6743+4,(IF($F1083=dane!$B$10,6743+5,6743)))))</f>
        <v>6743</v>
      </c>
    </row>
    <row r="1084" spans="1:22" ht="45" x14ac:dyDescent="0.25">
      <c r="A1084" s="62">
        <f>IF(zgłoszenia[[#This Row],[ID]]&gt;0,A1083+1,"--")</f>
        <v>1081</v>
      </c>
      <c r="B1084" s="14" t="s">
        <v>39</v>
      </c>
      <c r="C1084" s="70">
        <v>22406</v>
      </c>
      <c r="D1084" s="12">
        <v>43028</v>
      </c>
      <c r="E1084" s="31" t="s">
        <v>1339</v>
      </c>
      <c r="F1084" s="13" t="s">
        <v>23</v>
      </c>
      <c r="G1084" s="13" t="s">
        <v>32</v>
      </c>
      <c r="H1084" s="13" t="s">
        <v>605</v>
      </c>
      <c r="I1084" s="36" t="s">
        <v>1693</v>
      </c>
      <c r="J1084" s="13">
        <v>937</v>
      </c>
      <c r="K10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BOŚ.6743.937.2017.MS</v>
      </c>
      <c r="L1084" s="12">
        <v>43046</v>
      </c>
      <c r="M1084" s="13" t="s">
        <v>19</v>
      </c>
      <c r="N1084" s="11">
        <f ca="1">IF(zgłoszenia[[#This Row],[ID]]&gt;0,IF(zgłoszenia[[#This Row],[Data zakończenia sprawy]]=0,TODAY()-D1084,zgłoszenia[[#This Row],[Data zakończenia sprawy]]-zgłoszenia[[#This Row],[Data wpływu wniosku]]),"")</f>
        <v>18</v>
      </c>
      <c r="O1084" s="65">
        <f>IF($F1084=dane!$B$8,6743+3,(IF($F1084=dane!$B$9,6743+4,(IF($F1084=dane!$B$10,6743+5,6743)))))</f>
        <v>6743</v>
      </c>
    </row>
    <row r="1085" spans="1:22" ht="60" x14ac:dyDescent="0.25">
      <c r="A1085" s="62">
        <f>IF(zgłoszenia[[#This Row],[ID]]&gt;0,A1084+1,"--")</f>
        <v>1082</v>
      </c>
      <c r="B1085" s="14" t="s">
        <v>60</v>
      </c>
      <c r="C1085" s="70">
        <v>22438</v>
      </c>
      <c r="D1085" s="12">
        <v>43028</v>
      </c>
      <c r="E1085" s="31" t="s">
        <v>1694</v>
      </c>
      <c r="F1085" s="13" t="s">
        <v>28</v>
      </c>
      <c r="G1085" s="13" t="s">
        <v>33</v>
      </c>
      <c r="H1085" s="13" t="s">
        <v>33</v>
      </c>
      <c r="I1085" s="36" t="s">
        <v>570</v>
      </c>
      <c r="J1085" s="13">
        <v>936</v>
      </c>
      <c r="K10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BOŚ.6743.936.2017.EJ</v>
      </c>
      <c r="L1085" s="12">
        <v>43049</v>
      </c>
      <c r="M1085" s="13" t="s">
        <v>19</v>
      </c>
      <c r="N1085" s="11">
        <f ca="1">IF(zgłoszenia[[#This Row],[ID]]&gt;0,IF(zgłoszenia[[#This Row],[Data zakończenia sprawy]]=0,TODAY()-D1085,zgłoszenia[[#This Row],[Data zakończenia sprawy]]-zgłoszenia[[#This Row],[Data wpływu wniosku]]),"")</f>
        <v>21</v>
      </c>
      <c r="O1085" s="65">
        <f>IF($F1085=dane!$B$8,6743+3,(IF($F1085=dane!$B$9,6743+4,(IF($F1085=dane!$B$10,6743+5,6743)))))</f>
        <v>6743</v>
      </c>
    </row>
    <row r="1086" spans="1:22" ht="30" x14ac:dyDescent="0.25">
      <c r="A1086" s="62">
        <f>IF(zgłoszenia[[#This Row],[ID]]&gt;0,A1085+1,"--")</f>
        <v>1083</v>
      </c>
      <c r="B1086" s="14" t="s">
        <v>37</v>
      </c>
      <c r="C1086" s="70">
        <v>22384</v>
      </c>
      <c r="D1086" s="12">
        <v>43028</v>
      </c>
      <c r="E1086" s="31" t="s">
        <v>1695</v>
      </c>
      <c r="F1086" s="13" t="s">
        <v>58</v>
      </c>
      <c r="G1086" s="13" t="s">
        <v>29</v>
      </c>
      <c r="H1086" s="13" t="s">
        <v>99</v>
      </c>
      <c r="I1086" s="36" t="s">
        <v>1696</v>
      </c>
      <c r="J1086" s="13">
        <v>97</v>
      </c>
      <c r="K1086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BOŚ.6746.97.2017.AŁ</v>
      </c>
      <c r="L1086" s="93">
        <v>43054</v>
      </c>
      <c r="M1086" s="106" t="s">
        <v>31</v>
      </c>
      <c r="N1086" s="88">
        <f ca="1">IF(zgłoszenia[[#This Row],[ID]]&gt;0,IF(zgłoszenia[[#This Row],[Data zakończenia sprawy]]=0,TODAY()-D1086,zgłoszenia[[#This Row],[Data zakończenia sprawy]]-zgłoszenia[[#This Row],[Data wpływu wniosku]]),"")</f>
        <v>26</v>
      </c>
      <c r="O1086" s="69">
        <f>IF($F1086=dane!$B$8,6743+3,(IF($F1086=dane!$B$9,6743+4,(IF($F1086=dane!$B$10,6743+5,6743)))))</f>
        <v>6746</v>
      </c>
      <c r="P1086" s="74"/>
      <c r="Q1086" s="74"/>
      <c r="R1086" s="74"/>
      <c r="S1086" s="74"/>
      <c r="T1086" s="74"/>
      <c r="U1086" s="74"/>
      <c r="V1086" s="74"/>
    </row>
    <row r="1087" spans="1:22" ht="30" x14ac:dyDescent="0.25">
      <c r="A1087" s="62">
        <f>IF(zgłoszenia[[#This Row],[ID]]&gt;0,A1086+1,"--")</f>
        <v>1084</v>
      </c>
      <c r="B1087" s="14" t="s">
        <v>59</v>
      </c>
      <c r="C1087" s="70">
        <v>22457</v>
      </c>
      <c r="D1087" s="12">
        <v>43031</v>
      </c>
      <c r="E1087" s="31" t="s">
        <v>1028</v>
      </c>
      <c r="F1087" s="13" t="s">
        <v>17</v>
      </c>
      <c r="G1087" s="13" t="s">
        <v>1484</v>
      </c>
      <c r="H1087" s="13" t="s">
        <v>99</v>
      </c>
      <c r="I1087" s="36" t="s">
        <v>1697</v>
      </c>
      <c r="J1087" s="13">
        <v>945</v>
      </c>
      <c r="K10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BOŚ.6743.945.2017.SR</v>
      </c>
      <c r="L1087" s="12">
        <v>43042</v>
      </c>
      <c r="M1087" s="13" t="s">
        <v>31</v>
      </c>
      <c r="N1087" s="11">
        <f ca="1">IF(zgłoszenia[[#This Row],[ID]]&gt;0,IF(zgłoszenia[[#This Row],[Data zakończenia sprawy]]=0,TODAY()-D1087,zgłoszenia[[#This Row],[Data zakończenia sprawy]]-zgłoszenia[[#This Row],[Data wpływu wniosku]]),"")</f>
        <v>11</v>
      </c>
      <c r="O1087" s="65">
        <f>IF($F1087=dane!$B$8,6743+3,(IF($F1087=dane!$B$9,6743+4,(IF($F1087=dane!$B$10,6743+5,6743)))))</f>
        <v>6743</v>
      </c>
    </row>
    <row r="1088" spans="1:22" ht="45" x14ac:dyDescent="0.25">
      <c r="A1088" s="62">
        <f>IF(zgłoszenia[[#This Row],[ID]]&gt;0,A1087+1,"--")</f>
        <v>1085</v>
      </c>
      <c r="B1088" s="14" t="s">
        <v>36</v>
      </c>
      <c r="C1088" s="70">
        <v>22551</v>
      </c>
      <c r="D1088" s="12">
        <v>43031</v>
      </c>
      <c r="E1088" s="31" t="s">
        <v>180</v>
      </c>
      <c r="F1088" s="13" t="s">
        <v>17</v>
      </c>
      <c r="G1088" s="13" t="s">
        <v>29</v>
      </c>
      <c r="H1088" s="13" t="s">
        <v>281</v>
      </c>
      <c r="I1088" s="36" t="s">
        <v>1698</v>
      </c>
      <c r="J1088" s="13">
        <v>949</v>
      </c>
      <c r="K10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BOŚ.6743.949.2017.KŻ</v>
      </c>
      <c r="L1088" s="12">
        <v>43062</v>
      </c>
      <c r="M1088" s="13" t="s">
        <v>19</v>
      </c>
      <c r="N1088" s="11">
        <f ca="1">IF(zgłoszenia[[#This Row],[ID]]&gt;0,IF(zgłoszenia[[#This Row],[Data zakończenia sprawy]]=0,TODAY()-D1088,zgłoszenia[[#This Row],[Data zakończenia sprawy]]-zgłoszenia[[#This Row],[Data wpływu wniosku]]),"")</f>
        <v>31</v>
      </c>
      <c r="O1088" s="65">
        <f>IF($F1088=dane!$B$8,6743+3,(IF($F1088=dane!$B$9,6743+4,(IF($F1088=dane!$B$10,6743+5,6743)))))</f>
        <v>6743</v>
      </c>
    </row>
    <row r="1089" spans="1:22" ht="30" x14ac:dyDescent="0.25">
      <c r="A1089" s="62">
        <f>IF(zgłoszenia[[#This Row],[ID]]&gt;0,A1088+1,"--")</f>
        <v>1086</v>
      </c>
      <c r="B1089" s="14" t="s">
        <v>38</v>
      </c>
      <c r="C1089" s="70">
        <v>22679</v>
      </c>
      <c r="D1089" s="12">
        <v>43032</v>
      </c>
      <c r="E1089" s="31" t="s">
        <v>1600</v>
      </c>
      <c r="F1089" s="13" t="s">
        <v>17</v>
      </c>
      <c r="G1089" s="13" t="s">
        <v>18</v>
      </c>
      <c r="H1089" s="13" t="s">
        <v>520</v>
      </c>
      <c r="I1089" s="36" t="s">
        <v>1699</v>
      </c>
      <c r="J1089" s="13">
        <v>944</v>
      </c>
      <c r="K10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BOŚ.6743.944.2017.IN</v>
      </c>
      <c r="L1089" s="12">
        <v>43067</v>
      </c>
      <c r="M1089" s="13" t="s">
        <v>31</v>
      </c>
      <c r="N1089" s="11">
        <f ca="1">IF(zgłoszenia[[#This Row],[ID]]&gt;0,IF(zgłoszenia[[#This Row],[Data zakończenia sprawy]]=0,TODAY()-D1089,zgłoszenia[[#This Row],[Data zakończenia sprawy]]-zgłoszenia[[#This Row],[Data wpływu wniosku]]),"")</f>
        <v>35</v>
      </c>
      <c r="O1089" s="65">
        <f>IF($F1089=dane!$B$8,6743+3,(IF($F1089=dane!$B$9,6743+4,(IF($F1089=dane!$B$10,6743+5,6743)))))</f>
        <v>6743</v>
      </c>
    </row>
    <row r="1090" spans="1:22" ht="45" x14ac:dyDescent="0.25">
      <c r="A1090" s="62">
        <f>IF(zgłoszenia[[#This Row],[ID]]&gt;0,A1089+1,"--")</f>
        <v>1087</v>
      </c>
      <c r="B1090" s="14" t="s">
        <v>60</v>
      </c>
      <c r="C1090" s="70">
        <v>22672</v>
      </c>
      <c r="D1090" s="12">
        <v>43032</v>
      </c>
      <c r="E1090" s="31" t="s">
        <v>1700</v>
      </c>
      <c r="F1090" s="13" t="s">
        <v>17</v>
      </c>
      <c r="G1090" s="13" t="s">
        <v>33</v>
      </c>
      <c r="H1090" s="13" t="s">
        <v>785</v>
      </c>
      <c r="I1090" s="36" t="s">
        <v>1049</v>
      </c>
      <c r="J1090" s="13">
        <v>946</v>
      </c>
      <c r="K10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BOŚ.6743.946.2017.EJ</v>
      </c>
      <c r="L1090" s="12">
        <v>43066</v>
      </c>
      <c r="M1090" s="13" t="s">
        <v>19</v>
      </c>
      <c r="N1090" s="11">
        <f ca="1">IF(zgłoszenia[[#This Row],[ID]]&gt;0,IF(zgłoszenia[[#This Row],[Data zakończenia sprawy]]=0,TODAY()-D1090,zgłoszenia[[#This Row],[Data zakończenia sprawy]]-zgłoszenia[[#This Row],[Data wpływu wniosku]]),"")</f>
        <v>34</v>
      </c>
      <c r="O1090" s="69">
        <f>IF($F1090=dane!$B$8,6743+3,(IF($F1090=dane!$B$9,6743+4,(IF($F1090=dane!$B$10,6743+5,6743)))))</f>
        <v>6743</v>
      </c>
    </row>
    <row r="1091" spans="1:22" ht="45" x14ac:dyDescent="0.25">
      <c r="A1091" s="62">
        <f>IF(zgłoszenia[[#This Row],[ID]]&gt;0,A1090+1,"--")</f>
        <v>1088</v>
      </c>
      <c r="B1091" s="14" t="s">
        <v>11</v>
      </c>
      <c r="C1091" s="70">
        <v>22659</v>
      </c>
      <c r="D1091" s="12">
        <v>43032</v>
      </c>
      <c r="E1091" s="31" t="s">
        <v>1701</v>
      </c>
      <c r="F1091" s="13" t="s">
        <v>25</v>
      </c>
      <c r="G1091" s="13" t="s">
        <v>24</v>
      </c>
      <c r="H1091" s="13" t="s">
        <v>1702</v>
      </c>
      <c r="I1091" s="36" t="s">
        <v>1703</v>
      </c>
      <c r="J1091" s="13">
        <v>943</v>
      </c>
      <c r="K10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BOŚ.6743.943.2017.AA</v>
      </c>
      <c r="L1091" s="12">
        <v>43039</v>
      </c>
      <c r="M1091" s="13" t="s">
        <v>19</v>
      </c>
      <c r="N1091" s="11">
        <f ca="1">IF(zgłoszenia[[#This Row],[ID]]&gt;0,IF(zgłoszenia[[#This Row],[Data zakończenia sprawy]]=0,TODAY()-D1091,zgłoszenia[[#This Row],[Data zakończenia sprawy]]-zgłoszenia[[#This Row],[Data wpływu wniosku]]),"")</f>
        <v>7</v>
      </c>
      <c r="O1091" s="65">
        <f>IF($F1091=dane!$B$8,6743+3,(IF($F1091=dane!$B$9,6743+4,(IF($F1091=dane!$B$10,6743+5,6743)))))</f>
        <v>6743</v>
      </c>
    </row>
    <row r="1092" spans="1:22" ht="45" x14ac:dyDescent="0.25">
      <c r="A1092" s="62">
        <f>IF(zgłoszenia[[#This Row],[ID]]&gt;0,A1091+1,"--")</f>
        <v>1089</v>
      </c>
      <c r="B1092" s="14" t="s">
        <v>37</v>
      </c>
      <c r="C1092" s="70">
        <v>22708</v>
      </c>
      <c r="D1092" s="12">
        <v>43033</v>
      </c>
      <c r="E1092" s="31" t="s">
        <v>823</v>
      </c>
      <c r="F1092" s="13" t="s">
        <v>17</v>
      </c>
      <c r="G1092" s="13" t="s">
        <v>29</v>
      </c>
      <c r="H1092" s="13" t="s">
        <v>87</v>
      </c>
      <c r="I1092" s="36" t="s">
        <v>1705</v>
      </c>
      <c r="J1092" s="13">
        <v>969</v>
      </c>
      <c r="K10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BOŚ.6743.969.2017.AŁ</v>
      </c>
      <c r="L1092" s="12">
        <v>43054</v>
      </c>
      <c r="M1092" s="13" t="s">
        <v>19</v>
      </c>
      <c r="N1092" s="11">
        <f ca="1">IF(zgłoszenia[[#This Row],[ID]]&gt;0,IF(zgłoszenia[[#This Row],[Data zakończenia sprawy]]=0,TODAY()-D1092,zgłoszenia[[#This Row],[Data zakończenia sprawy]]-zgłoszenia[[#This Row],[Data wpływu wniosku]]),"")</f>
        <v>21</v>
      </c>
      <c r="O1092" s="65">
        <f>IF($F1092=dane!$B$8,6743+3,(IF($F1092=dane!$B$9,6743+4,(IF($F1092=dane!$B$10,6743+5,6743)))))</f>
        <v>6743</v>
      </c>
    </row>
    <row r="1093" spans="1:22" ht="30" x14ac:dyDescent="0.25">
      <c r="A1093" s="62">
        <f>IF(zgłoszenia[[#This Row],[ID]]&gt;0,A1092+1,"--")</f>
        <v>1090</v>
      </c>
      <c r="B1093" s="14" t="s">
        <v>61</v>
      </c>
      <c r="C1093" s="70">
        <v>22743</v>
      </c>
      <c r="D1093" s="12">
        <v>43033</v>
      </c>
      <c r="E1093" s="31" t="s">
        <v>180</v>
      </c>
      <c r="F1093" s="13" t="s">
        <v>17</v>
      </c>
      <c r="G1093" s="13" t="s">
        <v>29</v>
      </c>
      <c r="H1093" s="13" t="s">
        <v>87</v>
      </c>
      <c r="I1093" s="36" t="s">
        <v>296</v>
      </c>
      <c r="J1093" s="13">
        <v>947</v>
      </c>
      <c r="K10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BOŚ.6743.947.2017.WK</v>
      </c>
      <c r="L1093" s="12">
        <v>43067</v>
      </c>
      <c r="M1093" s="13" t="s">
        <v>22</v>
      </c>
      <c r="N1093" s="11">
        <f ca="1">IF(zgłoszenia[[#This Row],[ID]]&gt;0,IF(zgłoszenia[[#This Row],[Data zakończenia sprawy]]=0,TODAY()-D1093,zgłoszenia[[#This Row],[Data zakończenia sprawy]]-zgłoszenia[[#This Row],[Data wpływu wniosku]]),"")</f>
        <v>34</v>
      </c>
      <c r="O1093" s="65">
        <f>IF($F1093=dane!$B$8,6743+3,(IF($F1093=dane!$B$9,6743+4,(IF($F1093=dane!$B$10,6743+5,6743)))))</f>
        <v>6743</v>
      </c>
    </row>
    <row r="1094" spans="1:22" ht="30" x14ac:dyDescent="0.25">
      <c r="A1094" s="62">
        <f>IF(zgłoszenia[[#This Row],[ID]]&gt;0,A1093+1,"--")</f>
        <v>1091</v>
      </c>
      <c r="B1094" s="14" t="s">
        <v>61</v>
      </c>
      <c r="C1094" s="70">
        <v>22741</v>
      </c>
      <c r="D1094" s="12">
        <v>43033</v>
      </c>
      <c r="E1094" s="31" t="s">
        <v>1706</v>
      </c>
      <c r="F1094" s="13" t="s">
        <v>23</v>
      </c>
      <c r="G1094" s="13" t="s">
        <v>29</v>
      </c>
      <c r="H1094" s="13" t="s">
        <v>1411</v>
      </c>
      <c r="I1094" s="36" t="s">
        <v>1707</v>
      </c>
      <c r="J1094" s="13">
        <v>948</v>
      </c>
      <c r="K10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BOŚ.6743.948.2017.WK</v>
      </c>
      <c r="L1094" s="12">
        <v>43053</v>
      </c>
      <c r="M1094" s="13" t="s">
        <v>62</v>
      </c>
      <c r="N1094" s="11">
        <f ca="1">IF(zgłoszenia[[#This Row],[ID]]&gt;0,IF(zgłoszenia[[#This Row],[Data zakończenia sprawy]]=0,TODAY()-D1094,zgłoszenia[[#This Row],[Data zakończenia sprawy]]-zgłoszenia[[#This Row],[Data wpływu wniosku]]),"")</f>
        <v>20</v>
      </c>
      <c r="O1094" s="65">
        <f>IF($F1094=dane!$B$8,6743+3,(IF($F1094=dane!$B$9,6743+4,(IF($F1094=dane!$B$10,6743+5,6743)))))</f>
        <v>6743</v>
      </c>
    </row>
    <row r="1095" spans="1:22" ht="30" x14ac:dyDescent="0.25">
      <c r="A1095" s="62">
        <f>IF(zgłoszenia[[#This Row],[ID]]&gt;0,A1094+1,"--")</f>
        <v>1092</v>
      </c>
      <c r="B1095" s="14" t="s">
        <v>59</v>
      </c>
      <c r="C1095" s="70">
        <v>22855</v>
      </c>
      <c r="D1095" s="12">
        <v>43034</v>
      </c>
      <c r="E1095" s="31" t="s">
        <v>384</v>
      </c>
      <c r="F1095" s="13" t="s">
        <v>58</v>
      </c>
      <c r="G1095" s="13" t="s">
        <v>29</v>
      </c>
      <c r="H1095" s="13" t="s">
        <v>99</v>
      </c>
      <c r="I1095" s="36" t="s">
        <v>1708</v>
      </c>
      <c r="J1095" s="13">
        <v>98</v>
      </c>
      <c r="K10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BOŚ.6746.98.2017.SR</v>
      </c>
      <c r="L1095" s="12">
        <v>43039</v>
      </c>
      <c r="M1095" s="13" t="s">
        <v>22</v>
      </c>
      <c r="N1095" s="11">
        <f ca="1">IF(zgłoszenia[[#This Row],[ID]]&gt;0,IF(zgłoszenia[[#This Row],[Data zakończenia sprawy]]=0,TODAY()-D1095,zgłoszenia[[#This Row],[Data zakończenia sprawy]]-zgłoszenia[[#This Row],[Data wpływu wniosku]]),"")</f>
        <v>5</v>
      </c>
      <c r="O1095" s="65">
        <f>IF($F1095=dane!$B$8,6743+3,(IF($F1095=dane!$B$9,6743+4,(IF($F1095=dane!$B$10,6743+5,6743)))))</f>
        <v>6746</v>
      </c>
    </row>
    <row r="1096" spans="1:22" ht="45" x14ac:dyDescent="0.25">
      <c r="A1096" s="62">
        <f>IF(zgłoszenia[[#This Row],[ID]]&gt;0,A1095+1,"--")</f>
        <v>1093</v>
      </c>
      <c r="B1096" s="14" t="s">
        <v>11</v>
      </c>
      <c r="C1096" s="70">
        <v>22794</v>
      </c>
      <c r="D1096" s="12">
        <v>43034</v>
      </c>
      <c r="E1096" s="31" t="s">
        <v>1709</v>
      </c>
      <c r="F1096" s="13" t="s">
        <v>23</v>
      </c>
      <c r="G1096" s="13" t="s">
        <v>30</v>
      </c>
      <c r="H1096" s="13" t="s">
        <v>934</v>
      </c>
      <c r="I1096" s="36" t="s">
        <v>1710</v>
      </c>
      <c r="J1096" s="13">
        <v>950</v>
      </c>
      <c r="K10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BOŚ.6743.950.2017.AA</v>
      </c>
      <c r="L1096" s="12">
        <v>43054</v>
      </c>
      <c r="M1096" s="13" t="s">
        <v>19</v>
      </c>
      <c r="N1096" s="11">
        <f ca="1">IF(zgłoszenia[[#This Row],[ID]]&gt;0,IF(zgłoszenia[[#This Row],[Data zakończenia sprawy]]=0,TODAY()-D1096,zgłoszenia[[#This Row],[Data zakończenia sprawy]]-zgłoszenia[[#This Row],[Data wpływu wniosku]]),"")</f>
        <v>20</v>
      </c>
      <c r="O1096" s="65">
        <f>IF($F1096=dane!$B$8,6743+3,(IF($F1096=dane!$B$9,6743+4,(IF($F1096=dane!$B$10,6743+5,6743)))))</f>
        <v>6743</v>
      </c>
    </row>
    <row r="1097" spans="1:22" ht="45" x14ac:dyDescent="0.25">
      <c r="A1097" s="62">
        <f>IF(zgłoszenia[[#This Row],[ID]]&gt;0,A1096+1,"--")</f>
        <v>1094</v>
      </c>
      <c r="B1097" s="14" t="s">
        <v>40</v>
      </c>
      <c r="C1097" s="70">
        <v>22834</v>
      </c>
      <c r="D1097" s="12">
        <v>43034</v>
      </c>
      <c r="E1097" s="31" t="s">
        <v>83</v>
      </c>
      <c r="F1097" s="13" t="s">
        <v>23</v>
      </c>
      <c r="G1097" s="13" t="s">
        <v>21</v>
      </c>
      <c r="H1097" s="13" t="s">
        <v>267</v>
      </c>
      <c r="I1097" s="36" t="s">
        <v>1711</v>
      </c>
      <c r="J1097" s="13">
        <v>957</v>
      </c>
      <c r="K109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BOŚ.6743.957.2017.ŁD</v>
      </c>
      <c r="L1097" s="12">
        <v>43042</v>
      </c>
      <c r="M1097" s="13" t="s">
        <v>19</v>
      </c>
      <c r="N1097" s="11">
        <f ca="1">IF(zgłoszenia[[#This Row],[ID]]&gt;0,IF(zgłoszenia[[#This Row],[Data zakończenia sprawy]]=0,TODAY()-D1097,zgłoszenia[[#This Row],[Data zakończenia sprawy]]-zgłoszenia[[#This Row],[Data wpływu wniosku]]),"")</f>
        <v>8</v>
      </c>
      <c r="O1097" s="65">
        <f>IF($F1097=dane!$B$8,6743+3,(IF($F1097=dane!$B$9,6743+4,(IF($F1097=dane!$B$10,6743+5,6743)))))</f>
        <v>6743</v>
      </c>
    </row>
    <row r="1098" spans="1:22" ht="30" x14ac:dyDescent="0.25">
      <c r="A1098" s="62">
        <f>IF(zgłoszenia[[#This Row],[ID]]&gt;0,A1097+1,"--")</f>
        <v>1095</v>
      </c>
      <c r="B1098" s="14" t="s">
        <v>11</v>
      </c>
      <c r="C1098" s="70">
        <v>22844</v>
      </c>
      <c r="D1098" s="12">
        <v>43034</v>
      </c>
      <c r="E1098" s="31" t="s">
        <v>1712</v>
      </c>
      <c r="F1098" s="13" t="s">
        <v>17</v>
      </c>
      <c r="G1098" s="13" t="s">
        <v>24</v>
      </c>
      <c r="H1098" s="13" t="s">
        <v>140</v>
      </c>
      <c r="I1098" s="36" t="s">
        <v>1713</v>
      </c>
      <c r="J1098" s="13">
        <v>951</v>
      </c>
      <c r="K109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BOŚ.6743.951.2017.AA</v>
      </c>
      <c r="L1098" s="12">
        <v>43055</v>
      </c>
      <c r="M1098" s="13" t="s">
        <v>31</v>
      </c>
      <c r="N1098" s="11">
        <f ca="1">IF(zgłoszenia[[#This Row],[ID]]&gt;0,IF(zgłoszenia[[#This Row],[Data zakończenia sprawy]]=0,TODAY()-D1098,zgłoszenia[[#This Row],[Data zakończenia sprawy]]-zgłoszenia[[#This Row],[Data wpływu wniosku]]),"")</f>
        <v>21</v>
      </c>
      <c r="O1098" s="69">
        <f>IF($F1098=dane!$B$8,6743+3,(IF($F1098=dane!$B$9,6743+4,(IF($F1098=dane!$B$10,6743+5,6743)))))</f>
        <v>6743</v>
      </c>
    </row>
    <row r="1099" spans="1:22" ht="45" x14ac:dyDescent="0.25">
      <c r="A1099" s="62">
        <f>IF(zgłoszenia[[#This Row],[ID]]&gt;0,A1098+1,"--")</f>
        <v>1096</v>
      </c>
      <c r="B1099" s="14" t="s">
        <v>59</v>
      </c>
      <c r="C1099" s="70">
        <v>22881</v>
      </c>
      <c r="D1099" s="12">
        <v>43035</v>
      </c>
      <c r="E1099" s="31" t="s">
        <v>1714</v>
      </c>
      <c r="F1099" s="13" t="s">
        <v>25</v>
      </c>
      <c r="G1099" s="13" t="s">
        <v>26</v>
      </c>
      <c r="H1099" s="13" t="s">
        <v>434</v>
      </c>
      <c r="I1099" s="36" t="s">
        <v>1715</v>
      </c>
      <c r="J1099" s="13">
        <v>952</v>
      </c>
      <c r="K10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BOŚ.6743.952.2017.SR</v>
      </c>
      <c r="L1099" s="12">
        <v>43045</v>
      </c>
      <c r="M1099" s="13" t="s">
        <v>19</v>
      </c>
      <c r="N1099" s="11">
        <f ca="1">IF(zgłoszenia[[#This Row],[ID]]&gt;0,IF(zgłoszenia[[#This Row],[Data zakończenia sprawy]]=0,TODAY()-D1099,zgłoszenia[[#This Row],[Data zakończenia sprawy]]-zgłoszenia[[#This Row],[Data wpływu wniosku]]),"")</f>
        <v>10</v>
      </c>
      <c r="O1099" s="65">
        <f>IF($F1099=dane!$B$8,6743+3,(IF($F1099=dane!$B$9,6743+4,(IF($F1099=dane!$B$10,6743+5,6743)))))</f>
        <v>6743</v>
      </c>
    </row>
    <row r="1100" spans="1:22" ht="60" x14ac:dyDescent="0.25">
      <c r="A1100" s="62">
        <f>IF(zgłoszenia[[#This Row],[ID]]&gt;0,A1099+1,"--")</f>
        <v>1097</v>
      </c>
      <c r="B1100" s="14" t="s">
        <v>59</v>
      </c>
      <c r="C1100" s="70">
        <v>22956</v>
      </c>
      <c r="D1100" s="12">
        <v>43035</v>
      </c>
      <c r="E1100" s="31" t="s">
        <v>1716</v>
      </c>
      <c r="F1100" s="13" t="s">
        <v>23</v>
      </c>
      <c r="G1100" s="13" t="s">
        <v>29</v>
      </c>
      <c r="H1100" s="13" t="s">
        <v>29</v>
      </c>
      <c r="I1100" s="36" t="s">
        <v>1717</v>
      </c>
      <c r="J1100" s="13">
        <v>953</v>
      </c>
      <c r="K11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BOŚ.6743.953.2017.SR</v>
      </c>
      <c r="L1100" s="12">
        <v>43045</v>
      </c>
      <c r="M1100" s="13" t="s">
        <v>19</v>
      </c>
      <c r="N1100" s="11">
        <f ca="1">IF(zgłoszenia[[#This Row],[ID]]&gt;0,IF(zgłoszenia[[#This Row],[Data zakończenia sprawy]]=0,TODAY()-D1100,zgłoszenia[[#This Row],[Data zakończenia sprawy]]-zgłoszenia[[#This Row],[Data wpływu wniosku]]),"")</f>
        <v>10</v>
      </c>
      <c r="O1100" s="65">
        <f>IF($F1100=dane!$B$8,6743+3,(IF($F1100=dane!$B$9,6743+4,(IF($F1100=dane!$B$10,6743+5,6743)))))</f>
        <v>6743</v>
      </c>
    </row>
    <row r="1101" spans="1:22" ht="45" x14ac:dyDescent="0.25">
      <c r="A1101" s="62">
        <f>IF(zgłoszenia[[#This Row],[ID]]&gt;0,A1100+1,"--")</f>
        <v>1098</v>
      </c>
      <c r="B1101" s="14" t="s">
        <v>39</v>
      </c>
      <c r="C1101" s="70" t="s">
        <v>1718</v>
      </c>
      <c r="D1101" s="12">
        <v>43033</v>
      </c>
      <c r="E1101" s="31" t="s">
        <v>1719</v>
      </c>
      <c r="F1101" s="13" t="s">
        <v>57</v>
      </c>
      <c r="G1101" s="13" t="s">
        <v>32</v>
      </c>
      <c r="H1101" s="13" t="s">
        <v>128</v>
      </c>
      <c r="I1101" s="36" t="s">
        <v>1720</v>
      </c>
      <c r="J1101" s="77">
        <v>73</v>
      </c>
      <c r="K1101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BOŚ.6748.73.2017.MS</v>
      </c>
      <c r="L1101" s="93">
        <v>43074</v>
      </c>
      <c r="M1101" s="77" t="s">
        <v>19</v>
      </c>
      <c r="N1101" s="88">
        <f ca="1">IF(zgłoszenia[[#This Row],[ID]]&gt;0,IF(zgłoszenia[[#This Row],[Data zakończenia sprawy]]=0,TODAY()-D1101,zgłoszenia[[#This Row],[Data zakończenia sprawy]]-zgłoszenia[[#This Row],[Data wpływu wniosku]]),"")</f>
        <v>41</v>
      </c>
      <c r="O1101" s="69">
        <f>IF($F1101=dane!$B$8,6743+3,(IF($F1101=dane!$B$9,6743+4,(IF($F1101=dane!$B$10,6743+5,6743)))))</f>
        <v>6748</v>
      </c>
      <c r="P1101" s="74"/>
      <c r="Q1101" s="74"/>
      <c r="R1101" s="74"/>
      <c r="S1101" s="74"/>
      <c r="T1101" s="74"/>
      <c r="U1101" s="74"/>
      <c r="V1101" s="74"/>
    </row>
    <row r="1102" spans="1:22" ht="45" x14ac:dyDescent="0.25">
      <c r="A1102" s="62">
        <v>1099</v>
      </c>
      <c r="B1102" s="14" t="s">
        <v>61</v>
      </c>
      <c r="C1102" s="70">
        <v>22911</v>
      </c>
      <c r="D1102" s="12">
        <v>43035</v>
      </c>
      <c r="E1102" s="31" t="s">
        <v>1721</v>
      </c>
      <c r="F1102" s="13" t="s">
        <v>17</v>
      </c>
      <c r="G1102" s="13" t="s">
        <v>33</v>
      </c>
      <c r="H1102" s="13" t="s">
        <v>155</v>
      </c>
      <c r="I1102" s="36" t="s">
        <v>1722</v>
      </c>
      <c r="J1102" s="13">
        <v>964</v>
      </c>
      <c r="K11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BOŚ.6743.964.2017.WK</v>
      </c>
      <c r="L1102" s="12">
        <v>43053</v>
      </c>
      <c r="M1102" s="13" t="s">
        <v>19</v>
      </c>
      <c r="N1102" s="11">
        <f ca="1">IF(zgłoszenia[[#This Row],[ID]]&gt;0,IF(zgłoszenia[[#This Row],[Data zakończenia sprawy]]=0,TODAY()-D1102,zgłoszenia[[#This Row],[Data zakończenia sprawy]]-zgłoszenia[[#This Row],[Data wpływu wniosku]]),"")</f>
        <v>18</v>
      </c>
      <c r="O1102" s="65">
        <f>IF($F1102=dane!$B$8,6743+3,(IF($F1102=dane!$B$9,6743+4,(IF($F1102=dane!$B$10,6743+5,6743)))))</f>
        <v>6743</v>
      </c>
    </row>
    <row r="1103" spans="1:22" ht="45" x14ac:dyDescent="0.25">
      <c r="A1103" s="62">
        <v>1100</v>
      </c>
      <c r="B1103" s="14" t="s">
        <v>11</v>
      </c>
      <c r="C1103" s="70">
        <v>22902</v>
      </c>
      <c r="D1103" s="12">
        <v>43035</v>
      </c>
      <c r="E1103" s="31" t="s">
        <v>1723</v>
      </c>
      <c r="F1103" s="13" t="s">
        <v>23</v>
      </c>
      <c r="G1103" s="13" t="s">
        <v>30</v>
      </c>
      <c r="H1103" s="13" t="s">
        <v>1724</v>
      </c>
      <c r="I1103" s="36" t="s">
        <v>1725</v>
      </c>
      <c r="J1103" s="13">
        <v>954</v>
      </c>
      <c r="K110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BOŚ.6743.954.2017.AA</v>
      </c>
      <c r="L1103" s="12">
        <v>43055</v>
      </c>
      <c r="M1103" s="13" t="s">
        <v>19</v>
      </c>
      <c r="N1103" s="11">
        <f ca="1">IF(zgłoszenia[[#This Row],[ID]]&gt;0,IF(zgłoszenia[[#This Row],[Data zakończenia sprawy]]=0,TODAY()-D1103,zgłoszenia[[#This Row],[Data zakończenia sprawy]]-zgłoszenia[[#This Row],[Data wpływu wniosku]]),"")</f>
        <v>20</v>
      </c>
      <c r="O1103" s="65">
        <f>IF($F1103=dane!$B$8,6743+3,(IF($F1103=dane!$B$9,6743+4,(IF($F1103=dane!$B$10,6743+5,6743)))))</f>
        <v>6743</v>
      </c>
    </row>
    <row r="1104" spans="1:22" ht="45" x14ac:dyDescent="0.25">
      <c r="A1104" s="62">
        <v>1101</v>
      </c>
      <c r="B1104" s="14" t="s">
        <v>38</v>
      </c>
      <c r="C1104" s="70">
        <v>23020</v>
      </c>
      <c r="D1104" s="12">
        <v>43038</v>
      </c>
      <c r="E1104" s="31" t="s">
        <v>1726</v>
      </c>
      <c r="F1104" s="13" t="s">
        <v>57</v>
      </c>
      <c r="G1104" s="13" t="s">
        <v>18</v>
      </c>
      <c r="H1104" s="13" t="s">
        <v>70</v>
      </c>
      <c r="I1104" s="36" t="s">
        <v>1727</v>
      </c>
      <c r="J1104" s="77">
        <v>68</v>
      </c>
      <c r="K1104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BOŚ.6748.68.2017.IN</v>
      </c>
      <c r="L1104" s="93">
        <v>43059</v>
      </c>
      <c r="M1104" s="77" t="s">
        <v>19</v>
      </c>
      <c r="N1104" s="88">
        <f ca="1">IF(zgłoszenia[[#This Row],[ID]]&gt;0,IF(zgłoszenia[[#This Row],[Data zakończenia sprawy]]=0,TODAY()-D1104,zgłoszenia[[#This Row],[Data zakończenia sprawy]]-zgłoszenia[[#This Row],[Data wpływu wniosku]]),"")</f>
        <v>21</v>
      </c>
      <c r="O1104" s="69">
        <f>IF($F1104=dane!$B$8,6743+3,(IF($F1104=dane!$B$9,6743+4,(IF($F1104=dane!$B$10,6743+5,6743)))))</f>
        <v>6748</v>
      </c>
      <c r="P1104" s="74"/>
      <c r="Q1104" s="74"/>
      <c r="R1104" s="74"/>
      <c r="S1104" s="74"/>
      <c r="T1104" s="74"/>
      <c r="U1104" s="74"/>
      <c r="V1104" s="74"/>
    </row>
    <row r="1105" spans="1:21" ht="45" x14ac:dyDescent="0.25">
      <c r="A1105" s="62">
        <v>1102</v>
      </c>
      <c r="B1105" s="14" t="s">
        <v>61</v>
      </c>
      <c r="C1105" s="70">
        <v>23007</v>
      </c>
      <c r="D1105" s="12">
        <v>43038</v>
      </c>
      <c r="E1105" s="31" t="s">
        <v>139</v>
      </c>
      <c r="F1105" s="13" t="s">
        <v>17</v>
      </c>
      <c r="G1105" s="13" t="s">
        <v>21</v>
      </c>
      <c r="H1105" s="13" t="s">
        <v>628</v>
      </c>
      <c r="I1105" s="36" t="s">
        <v>1728</v>
      </c>
      <c r="J1105" s="13">
        <v>960</v>
      </c>
      <c r="K11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BOŚ.6743.960.2017.WK</v>
      </c>
      <c r="L1105" s="12">
        <v>43053</v>
      </c>
      <c r="M1105" s="13" t="s">
        <v>19</v>
      </c>
      <c r="N1105" s="11">
        <f ca="1">IF(zgłoszenia[[#This Row],[ID]]&gt;0,IF(zgłoszenia[[#This Row],[Data zakończenia sprawy]]=0,TODAY()-D1105,zgłoszenia[[#This Row],[Data zakończenia sprawy]]-zgłoszenia[[#This Row],[Data wpływu wniosku]]),"")</f>
        <v>15</v>
      </c>
      <c r="O1105" s="65">
        <f>IF($F1105=dane!$B$8,6743+3,(IF($F1105=dane!$B$9,6743+4,(IF($F1105=dane!$B$10,6743+5,6743)))))</f>
        <v>6743</v>
      </c>
    </row>
    <row r="1106" spans="1:21" ht="45" x14ac:dyDescent="0.25">
      <c r="A1106" s="62">
        <v>1103</v>
      </c>
      <c r="B1106" s="14" t="s">
        <v>59</v>
      </c>
      <c r="C1106" s="70">
        <v>23017</v>
      </c>
      <c r="D1106" s="12">
        <v>43038</v>
      </c>
      <c r="E1106" s="31" t="s">
        <v>1726</v>
      </c>
      <c r="F1106" s="13" t="s">
        <v>57</v>
      </c>
      <c r="G1106" s="13" t="s">
        <v>29</v>
      </c>
      <c r="H1106" s="13" t="s">
        <v>99</v>
      </c>
      <c r="I1106" s="36" t="s">
        <v>1729</v>
      </c>
      <c r="J1106" s="13">
        <v>69</v>
      </c>
      <c r="K1106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BOŚ.6748.69.2017.SR</v>
      </c>
      <c r="L1106" s="93">
        <v>43059</v>
      </c>
      <c r="M1106" s="77" t="s">
        <v>62</v>
      </c>
      <c r="N1106" s="88">
        <f ca="1">IF(zgłoszenia[[#This Row],[ID]]&gt;0,IF(zgłoszenia[[#This Row],[Data zakończenia sprawy]]=0,TODAY()-D1106,zgłoszenia[[#This Row],[Data zakończenia sprawy]]-zgłoszenia[[#This Row],[Data wpływu wniosku]]),"")</f>
        <v>21</v>
      </c>
      <c r="O1106" s="69">
        <f>IF($F1106=dane!$B$8,6743+3,(IF($F1106=dane!$B$9,6743+4,(IF($F1106=dane!$B$10,6743+5,6743)))))</f>
        <v>6748</v>
      </c>
      <c r="P1106" s="74"/>
      <c r="Q1106" s="74"/>
      <c r="R1106" s="74"/>
      <c r="S1106" s="74"/>
      <c r="T1106" s="74"/>
      <c r="U1106" s="74"/>
    </row>
    <row r="1107" spans="1:21" ht="45" x14ac:dyDescent="0.25">
      <c r="A1107" s="62">
        <v>1104</v>
      </c>
      <c r="B1107" s="14" t="s">
        <v>40</v>
      </c>
      <c r="C1107" s="70">
        <v>22922</v>
      </c>
      <c r="D1107" s="12">
        <v>43035</v>
      </c>
      <c r="E1107" s="31" t="s">
        <v>1731</v>
      </c>
      <c r="F1107" s="13" t="s">
        <v>58</v>
      </c>
      <c r="G1107" s="13" t="s">
        <v>21</v>
      </c>
      <c r="H1107" s="13" t="s">
        <v>21</v>
      </c>
      <c r="I1107" s="36" t="s">
        <v>1730</v>
      </c>
      <c r="J1107" s="13">
        <v>104</v>
      </c>
      <c r="K1107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BOŚ.6746.104.2017.ŁD</v>
      </c>
      <c r="L1107" s="93">
        <v>43056</v>
      </c>
      <c r="M1107" s="77" t="s">
        <v>19</v>
      </c>
      <c r="N1107" s="88">
        <f ca="1">IF(zgłoszenia[[#This Row],[ID]]&gt;0,IF(zgłoszenia[[#This Row],[Data zakończenia sprawy]]=0,TODAY()-D1107,zgłoszenia[[#This Row],[Data zakończenia sprawy]]-zgłoszenia[[#This Row],[Data wpływu wniosku]]),"")</f>
        <v>21</v>
      </c>
      <c r="O1107" s="69">
        <f>IF($F1107=dane!$B$8,6743+3,(IF($F1107=dane!$B$9,6743+4,(IF($F1107=dane!$B$10,6743+5,6743)))))</f>
        <v>6746</v>
      </c>
      <c r="P1107" s="74"/>
      <c r="Q1107" s="74"/>
      <c r="R1107" s="74"/>
      <c r="S1107" s="74"/>
      <c r="T1107" s="74"/>
      <c r="U1107" s="74"/>
    </row>
    <row r="1108" spans="1:21" ht="45" x14ac:dyDescent="0.25">
      <c r="A1108" s="62">
        <f>IF(zgłoszenia[[#This Row],[ID]]&gt;0,A1107+1,"--")</f>
        <v>1105</v>
      </c>
      <c r="B1108" s="14" t="s">
        <v>11</v>
      </c>
      <c r="C1108" s="70">
        <v>23022</v>
      </c>
      <c r="D1108" s="12">
        <v>43038</v>
      </c>
      <c r="E1108" s="31" t="s">
        <v>1190</v>
      </c>
      <c r="F1108" s="13" t="s">
        <v>23</v>
      </c>
      <c r="G1108" s="13" t="s">
        <v>24</v>
      </c>
      <c r="H1108" s="13" t="s">
        <v>1733</v>
      </c>
      <c r="I1108" s="36" t="s">
        <v>1734</v>
      </c>
      <c r="J1108" s="13">
        <v>955</v>
      </c>
      <c r="K11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BOŚ.6743.955.2017.AA</v>
      </c>
      <c r="L1108" s="12">
        <v>43067</v>
      </c>
      <c r="M1108" s="13" t="s">
        <v>19</v>
      </c>
      <c r="N1108" s="11">
        <f ca="1">IF(zgłoszenia[[#This Row],[ID]]&gt;0,IF(zgłoszenia[[#This Row],[Data zakończenia sprawy]]=0,TODAY()-D1108,zgłoszenia[[#This Row],[Data zakończenia sprawy]]-zgłoszenia[[#This Row],[Data wpływu wniosku]]),"")</f>
        <v>29</v>
      </c>
      <c r="O1108" s="65">
        <f>IF($F1108=dane!$B$8,6743+3,(IF($F1108=dane!$B$9,6743+4,(IF($F1108=dane!$B$10,6743+5,6743)))))</f>
        <v>6743</v>
      </c>
    </row>
    <row r="1109" spans="1:21" ht="45" x14ac:dyDescent="0.25">
      <c r="A1109" s="62">
        <f>IF(zgłoszenia[[#This Row],[ID]]&gt;0,A1108+1,"--")</f>
        <v>1106</v>
      </c>
      <c r="B1109" s="14" t="s">
        <v>61</v>
      </c>
      <c r="C1109" s="70">
        <v>22963</v>
      </c>
      <c r="D1109" s="12">
        <v>43038</v>
      </c>
      <c r="E1109" s="31" t="s">
        <v>139</v>
      </c>
      <c r="F1109" s="13" t="s">
        <v>17</v>
      </c>
      <c r="G1109" s="13" t="s">
        <v>21</v>
      </c>
      <c r="H1109" s="13" t="s">
        <v>628</v>
      </c>
      <c r="I1109" s="36" t="s">
        <v>1735</v>
      </c>
      <c r="J1109" s="13">
        <v>961</v>
      </c>
      <c r="K110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BOŚ.6743.961.2017.WK</v>
      </c>
      <c r="L1109" s="12">
        <v>43059</v>
      </c>
      <c r="M1109" s="13" t="s">
        <v>19</v>
      </c>
      <c r="N1109" s="11">
        <f ca="1">IF(zgłoszenia[[#This Row],[ID]]&gt;0,IF(zgłoszenia[[#This Row],[Data zakończenia sprawy]]=0,TODAY()-D1109,zgłoszenia[[#This Row],[Data zakończenia sprawy]]-zgłoszenia[[#This Row],[Data wpływu wniosku]]),"")</f>
        <v>21</v>
      </c>
      <c r="O1109" s="65">
        <f>IF($F1109=dane!$B$8,6743+3,(IF($F1109=dane!$B$9,6743+4,(IF($F1109=dane!$B$10,6743+5,6743)))))</f>
        <v>6743</v>
      </c>
    </row>
    <row r="1110" spans="1:21" ht="18.75" x14ac:dyDescent="0.25">
      <c r="A1110" s="62">
        <f>IF(zgłoszenia[[#This Row],[ID]]&gt;0,A1109+1,"--")</f>
        <v>1107</v>
      </c>
      <c r="B1110" s="14" t="s">
        <v>40</v>
      </c>
      <c r="C1110" s="70">
        <v>23168</v>
      </c>
      <c r="D1110" s="12">
        <v>43039</v>
      </c>
      <c r="E1110" s="31" t="s">
        <v>1736</v>
      </c>
      <c r="F1110" s="13" t="s">
        <v>57</v>
      </c>
      <c r="G1110" s="13" t="s">
        <v>33</v>
      </c>
      <c r="H1110" s="13" t="s">
        <v>155</v>
      </c>
      <c r="I1110" s="36" t="s">
        <v>1737</v>
      </c>
      <c r="J1110" s="13">
        <v>82</v>
      </c>
      <c r="K11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BOŚ.6748.82.2017.ŁD</v>
      </c>
      <c r="L1110" s="12">
        <v>43057</v>
      </c>
      <c r="M1110" s="13" t="s">
        <v>31</v>
      </c>
      <c r="N1110" s="11">
        <f ca="1">IF(zgłoszenia[[#This Row],[ID]]&gt;0,IF(zgłoszenia[[#This Row],[Data zakończenia sprawy]]=0,TODAY()-D1110,zgłoszenia[[#This Row],[Data zakończenia sprawy]]-zgłoszenia[[#This Row],[Data wpływu wniosku]]),"")</f>
        <v>18</v>
      </c>
      <c r="O1110" s="65">
        <f>IF($F1110=dane!$B$8,6743+3,(IF($F1110=dane!$B$9,6743+4,(IF($F1110=dane!$B$10,6743+5,6743)))))</f>
        <v>6748</v>
      </c>
    </row>
    <row r="1111" spans="1:21" ht="45" x14ac:dyDescent="0.25">
      <c r="A1111" s="62">
        <f>IF(zgłoszenia[[#This Row],[ID]]&gt;0,A1110+1,"--")</f>
        <v>1108</v>
      </c>
      <c r="B1111" s="14" t="s">
        <v>59</v>
      </c>
      <c r="C1111" s="70">
        <v>23024</v>
      </c>
      <c r="D1111" s="12">
        <v>43038</v>
      </c>
      <c r="E1111" s="31" t="s">
        <v>1738</v>
      </c>
      <c r="F1111" s="13" t="s">
        <v>57</v>
      </c>
      <c r="G1111" s="13" t="s">
        <v>29</v>
      </c>
      <c r="H1111" s="13" t="s">
        <v>99</v>
      </c>
      <c r="I1111" s="36" t="s">
        <v>1697</v>
      </c>
      <c r="J1111" s="13">
        <v>70</v>
      </c>
      <c r="K11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BOŚ.6748.70.2017.SR</v>
      </c>
      <c r="L1111" s="12">
        <v>43042</v>
      </c>
      <c r="M1111" s="13" t="s">
        <v>19</v>
      </c>
      <c r="N1111" s="11">
        <f ca="1">IF(zgłoszenia[[#This Row],[ID]]&gt;0,IF(zgłoszenia[[#This Row],[Data zakończenia sprawy]]=0,TODAY()-D1111,zgłoszenia[[#This Row],[Data zakończenia sprawy]]-zgłoszenia[[#This Row],[Data wpływu wniosku]]),"")</f>
        <v>4</v>
      </c>
      <c r="O1111" s="65">
        <f>IF($F1111=dane!$B$8,6743+3,(IF($F1111=dane!$B$9,6743+4,(IF($F1111=dane!$B$10,6743+5,6743)))))</f>
        <v>6748</v>
      </c>
    </row>
    <row r="1112" spans="1:21" ht="45" x14ac:dyDescent="0.25">
      <c r="A1112" s="62">
        <f>IF(zgłoszenia[[#This Row],[ID]]&gt;0,A1111+1,"--")</f>
        <v>1109</v>
      </c>
      <c r="B1112" s="14" t="s">
        <v>11</v>
      </c>
      <c r="C1112" s="70">
        <v>23126</v>
      </c>
      <c r="D1112" s="12">
        <v>43039</v>
      </c>
      <c r="E1112" s="31" t="s">
        <v>1701</v>
      </c>
      <c r="F1112" s="13" t="s">
        <v>25</v>
      </c>
      <c r="G1112" s="13" t="s">
        <v>32</v>
      </c>
      <c r="H1112" s="13" t="s">
        <v>1739</v>
      </c>
      <c r="I1112" s="36" t="s">
        <v>1740</v>
      </c>
      <c r="J1112" s="13">
        <v>956</v>
      </c>
      <c r="K11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BOŚ.6743.956.2017.AA</v>
      </c>
      <c r="L1112" s="12">
        <v>43059</v>
      </c>
      <c r="M1112" s="13" t="s">
        <v>19</v>
      </c>
      <c r="N1112" s="11">
        <f ca="1">IF(zgłoszenia[[#This Row],[ID]]&gt;0,IF(zgłoszenia[[#This Row],[Data zakończenia sprawy]]=0,TODAY()-D1112,zgłoszenia[[#This Row],[Data zakończenia sprawy]]-zgłoszenia[[#This Row],[Data wpływu wniosku]]),"")</f>
        <v>20</v>
      </c>
      <c r="O1112" s="65">
        <f>IF($F1112=dane!$B$8,6743+3,(IF($F1112=dane!$B$9,6743+4,(IF($F1112=dane!$B$10,6743+5,6743)))))</f>
        <v>6743</v>
      </c>
    </row>
    <row r="1113" spans="1:21" ht="45" x14ac:dyDescent="0.25">
      <c r="A1113" s="62">
        <f>IF(zgłoszenia[[#This Row],[ID]]&gt;0,A1112+1,"--")</f>
        <v>1110</v>
      </c>
      <c r="B1113" s="14" t="s">
        <v>60</v>
      </c>
      <c r="C1113" s="70">
        <v>23256</v>
      </c>
      <c r="D1113" s="12">
        <v>43041</v>
      </c>
      <c r="E1113" s="31" t="s">
        <v>83</v>
      </c>
      <c r="F1113" s="13" t="s">
        <v>23</v>
      </c>
      <c r="G1113" s="13" t="s">
        <v>33</v>
      </c>
      <c r="H1113" s="13" t="s">
        <v>102</v>
      </c>
      <c r="I1113" s="36" t="s">
        <v>1741</v>
      </c>
      <c r="J1113" s="13">
        <v>965</v>
      </c>
      <c r="K111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BOŚ.6743.965.2017.EJ</v>
      </c>
      <c r="L1113" s="12">
        <v>43061</v>
      </c>
      <c r="M1113" s="13" t="s">
        <v>19</v>
      </c>
      <c r="N1113" s="11">
        <f ca="1">IF(zgłoszenia[[#This Row],[ID]]&gt;0,IF(zgłoszenia[[#This Row],[Data zakończenia sprawy]]=0,TODAY()-D1113,zgłoszenia[[#This Row],[Data zakończenia sprawy]]-zgłoszenia[[#This Row],[Data wpływu wniosku]]),"")</f>
        <v>20</v>
      </c>
      <c r="O1113" s="65">
        <f>IF($F1113=dane!$B$8,6743+3,(IF($F1113=dane!$B$9,6743+4,(IF($F1113=dane!$B$10,6743+5,6743)))))</f>
        <v>6743</v>
      </c>
    </row>
    <row r="1114" spans="1:21" ht="45" x14ac:dyDescent="0.25">
      <c r="A1114" s="62">
        <f>IF(zgłoszenia[[#This Row],[ID]]&gt;0,A1113+1,"--")</f>
        <v>1111</v>
      </c>
      <c r="B1114" s="14" t="s">
        <v>37</v>
      </c>
      <c r="C1114" s="70">
        <v>23116</v>
      </c>
      <c r="D1114" s="12">
        <v>43039</v>
      </c>
      <c r="E1114" s="31" t="s">
        <v>1738</v>
      </c>
      <c r="F1114" s="13" t="s">
        <v>57</v>
      </c>
      <c r="G1114" s="13" t="s">
        <v>29</v>
      </c>
      <c r="H1114" s="13" t="s">
        <v>99</v>
      </c>
      <c r="I1114" s="36" t="s">
        <v>1742</v>
      </c>
      <c r="J1114" s="13">
        <v>72</v>
      </c>
      <c r="K1114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BOŚ.6748.72.2017.AŁ</v>
      </c>
      <c r="L1114" s="93">
        <v>43059</v>
      </c>
      <c r="M1114" s="77" t="s">
        <v>19</v>
      </c>
      <c r="N1114" s="88">
        <f ca="1">IF(zgłoszenia[[#This Row],[ID]]&gt;0,IF(zgłoszenia[[#This Row],[Data zakończenia sprawy]]=0,TODAY()-D1114,zgłoszenia[[#This Row],[Data zakończenia sprawy]]-zgłoszenia[[#This Row],[Data wpływu wniosku]]),"")</f>
        <v>20</v>
      </c>
      <c r="O1114" s="69">
        <f>IF($F1114=dane!$B$8,6743+3,(IF($F1114=dane!$B$9,6743+4,(IF($F1114=dane!$B$10,6743+5,6743)))))</f>
        <v>6748</v>
      </c>
      <c r="P1114" s="74"/>
      <c r="Q1114" s="74"/>
      <c r="R1114" s="74"/>
      <c r="S1114" s="74"/>
      <c r="T1114" s="74"/>
      <c r="U1114" s="74"/>
    </row>
    <row r="1115" spans="1:21" ht="45" x14ac:dyDescent="0.25">
      <c r="A1115" s="62">
        <f>IF(zgłoszenia[[#This Row],[ID]]&gt;0,A1114+1,"--")</f>
        <v>1112</v>
      </c>
      <c r="B1115" s="14" t="s">
        <v>61</v>
      </c>
      <c r="C1115" s="70">
        <v>22938</v>
      </c>
      <c r="D1115" s="12">
        <v>43035</v>
      </c>
      <c r="E1115" s="31" t="s">
        <v>139</v>
      </c>
      <c r="F1115" s="13" t="s">
        <v>17</v>
      </c>
      <c r="G1115" s="13" t="s">
        <v>29</v>
      </c>
      <c r="H1115" s="13" t="s">
        <v>87</v>
      </c>
      <c r="I1115" s="36" t="s">
        <v>515</v>
      </c>
      <c r="J1115" s="13">
        <v>963</v>
      </c>
      <c r="K11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BOŚ.6743.963.2017.WK</v>
      </c>
      <c r="L1115" s="12">
        <v>43049</v>
      </c>
      <c r="M1115" s="13" t="s">
        <v>19</v>
      </c>
      <c r="N1115" s="11">
        <f ca="1">IF(zgłoszenia[[#This Row],[ID]]&gt;0,IF(zgłoszenia[[#This Row],[Data zakończenia sprawy]]=0,TODAY()-D1115,zgłoszenia[[#This Row],[Data zakończenia sprawy]]-zgłoszenia[[#This Row],[Data wpływu wniosku]]),"")</f>
        <v>14</v>
      </c>
      <c r="O1115" s="65">
        <f>IF($F1115=dane!$B$8,6743+3,(IF($F1115=dane!$B$9,6743+4,(IF($F1115=dane!$B$10,6743+5,6743)))))</f>
        <v>6743</v>
      </c>
    </row>
    <row r="1116" spans="1:21" ht="45" x14ac:dyDescent="0.25">
      <c r="A1116" s="62">
        <f>IF(zgłoszenia[[#This Row],[ID]]&gt;0,A1115+1,"--")</f>
        <v>1113</v>
      </c>
      <c r="B1116" s="14" t="s">
        <v>1743</v>
      </c>
      <c r="C1116" s="70">
        <v>22940</v>
      </c>
      <c r="D1116" s="12">
        <v>43035</v>
      </c>
      <c r="E1116" s="31" t="s">
        <v>139</v>
      </c>
      <c r="F1116" s="13" t="s">
        <v>17</v>
      </c>
      <c r="G1116" s="13" t="s">
        <v>29</v>
      </c>
      <c r="H1116" s="13" t="s">
        <v>87</v>
      </c>
      <c r="I1116" s="36" t="s">
        <v>510</v>
      </c>
      <c r="J1116" s="13">
        <v>962</v>
      </c>
      <c r="K111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BOŚ.6743.962.2017.Wk</v>
      </c>
      <c r="L1116" s="12">
        <v>43049</v>
      </c>
      <c r="M1116" s="13" t="s">
        <v>19</v>
      </c>
      <c r="N1116" s="11">
        <f ca="1">IF(zgłoszenia[[#This Row],[ID]]&gt;0,IF(zgłoszenia[[#This Row],[Data zakończenia sprawy]]=0,TODAY()-D1116,zgłoszenia[[#This Row],[Data zakończenia sprawy]]-zgłoszenia[[#This Row],[Data wpływu wniosku]]),"")</f>
        <v>14</v>
      </c>
      <c r="O1116" s="65">
        <f>IF($F1116=dane!$B$8,6743+3,(IF($F1116=dane!$B$9,6743+4,(IF($F1116=dane!$B$10,6743+5,6743)))))</f>
        <v>6743</v>
      </c>
    </row>
    <row r="1117" spans="1:21" ht="45" x14ac:dyDescent="0.25">
      <c r="A1117" s="62">
        <v>1114</v>
      </c>
      <c r="B1117" s="14" t="s">
        <v>60</v>
      </c>
      <c r="C1117" s="70">
        <v>23321</v>
      </c>
      <c r="D1117" s="12">
        <v>43042</v>
      </c>
      <c r="E1117" s="31" t="s">
        <v>1744</v>
      </c>
      <c r="F1117" s="13" t="s">
        <v>23</v>
      </c>
      <c r="G1117" s="13" t="s">
        <v>33</v>
      </c>
      <c r="H1117" s="13" t="s">
        <v>33</v>
      </c>
      <c r="I1117" s="36" t="s">
        <v>1745</v>
      </c>
      <c r="J1117" s="13">
        <v>966</v>
      </c>
      <c r="K11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BOŚ.6743.966.2017.EJ</v>
      </c>
      <c r="L1117" s="12">
        <v>43061</v>
      </c>
      <c r="M1117" s="13" t="s">
        <v>19</v>
      </c>
      <c r="N1117" s="11">
        <f ca="1">IF(zgłoszenia[[#This Row],[ID]]&gt;0,IF(zgłoszenia[[#This Row],[Data zakończenia sprawy]]=0,TODAY()-D1117,zgłoszenia[[#This Row],[Data zakończenia sprawy]]-zgłoszenia[[#This Row],[Data wpływu wniosku]]),"")</f>
        <v>19</v>
      </c>
      <c r="O1117" s="65">
        <f>IF($F1117=dane!$B$8,6743+3,(IF($F1117=dane!$B$9,6743+4,(IF($F1117=dane!$B$10,6743+5,6743)))))</f>
        <v>6743</v>
      </c>
    </row>
    <row r="1118" spans="1:21" ht="60" x14ac:dyDescent="0.25">
      <c r="A1118" s="62">
        <v>1115</v>
      </c>
      <c r="B1118" s="14" t="s">
        <v>59</v>
      </c>
      <c r="C1118" s="70">
        <v>23305</v>
      </c>
      <c r="D1118" s="12">
        <v>43042</v>
      </c>
      <c r="E1118" s="31" t="s">
        <v>1746</v>
      </c>
      <c r="F1118" s="13" t="s">
        <v>17</v>
      </c>
      <c r="G1118" s="13" t="s">
        <v>26</v>
      </c>
      <c r="H1118" s="13" t="s">
        <v>26</v>
      </c>
      <c r="I1118" s="36" t="s">
        <v>1561</v>
      </c>
      <c r="J1118" s="13">
        <v>967</v>
      </c>
      <c r="K11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BOŚ.6743.967.2017.SR</v>
      </c>
      <c r="L1118" s="12">
        <v>43054</v>
      </c>
      <c r="M1118" s="13" t="s">
        <v>19</v>
      </c>
      <c r="N1118" s="11">
        <f ca="1">IF(zgłoszenia[[#This Row],[ID]]&gt;0,IF(zgłoszenia[[#This Row],[Data zakończenia sprawy]]=0,TODAY()-D1118,zgłoszenia[[#This Row],[Data zakończenia sprawy]]-zgłoszenia[[#This Row],[Data wpływu wniosku]]),"")</f>
        <v>12</v>
      </c>
      <c r="O1118" s="65">
        <f>IF($F1118=dane!$B$8,6743+3,(IF($F1118=dane!$B$9,6743+4,(IF($F1118=dane!$B$10,6743+5,6743)))))</f>
        <v>6743</v>
      </c>
    </row>
    <row r="1119" spans="1:21" ht="45" x14ac:dyDescent="0.25">
      <c r="A1119" s="62">
        <f>IF(zgłoszenia[[#This Row],[ID]]&gt;0,A1118+1,"--")</f>
        <v>1116</v>
      </c>
      <c r="B1119" s="14" t="s">
        <v>59</v>
      </c>
      <c r="C1119" s="70">
        <v>23316</v>
      </c>
      <c r="D1119" s="12">
        <v>43042</v>
      </c>
      <c r="E1119" s="31" t="s">
        <v>1747</v>
      </c>
      <c r="F1119" s="13" t="s">
        <v>56</v>
      </c>
      <c r="G1119" s="13" t="s">
        <v>26</v>
      </c>
      <c r="H1119" s="13" t="s">
        <v>443</v>
      </c>
      <c r="I1119" s="36" t="s">
        <v>1748</v>
      </c>
      <c r="J1119" s="13">
        <v>1</v>
      </c>
      <c r="K1119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BOŚ.6747.1.2017.SR</v>
      </c>
      <c r="L1119" s="93">
        <v>43067</v>
      </c>
      <c r="M1119" s="77" t="s">
        <v>19</v>
      </c>
      <c r="N1119" s="88">
        <f ca="1">IF(zgłoszenia[[#This Row],[ID]]&gt;0,IF(zgłoszenia[[#This Row],[Data zakończenia sprawy]]=0,TODAY()-D1119,zgłoszenia[[#This Row],[Data zakończenia sprawy]]-zgłoszenia[[#This Row],[Data wpływu wniosku]]),"")</f>
        <v>25</v>
      </c>
      <c r="O1119" s="69">
        <f>IF($F1119=dane!$B$8,6743+3,(IF($F1119=dane!$B$9,6743+4,(IF($F1119=dane!$B$10,6743+5,6743)))))</f>
        <v>6747</v>
      </c>
      <c r="P1119" s="74"/>
      <c r="Q1119" s="74"/>
      <c r="R1119" s="74"/>
      <c r="S1119" s="74"/>
      <c r="T1119" s="74"/>
      <c r="U1119" s="74"/>
    </row>
    <row r="1120" spans="1:21" ht="45" x14ac:dyDescent="0.25">
      <c r="A1120" s="62">
        <f>IF(zgłoszenia[[#This Row],[ID]]&gt;0,A1119+1,"--")</f>
        <v>1117</v>
      </c>
      <c r="B1120" s="14" t="s">
        <v>59</v>
      </c>
      <c r="C1120" s="70">
        <v>23326</v>
      </c>
      <c r="D1120" s="12">
        <v>43042</v>
      </c>
      <c r="E1120" s="31" t="s">
        <v>1695</v>
      </c>
      <c r="F1120" s="13" t="s">
        <v>58</v>
      </c>
      <c r="G1120" s="13" t="s">
        <v>29</v>
      </c>
      <c r="H1120" s="13" t="s">
        <v>309</v>
      </c>
      <c r="I1120" s="36" t="s">
        <v>1749</v>
      </c>
      <c r="J1120" s="13">
        <v>101</v>
      </c>
      <c r="K1120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BOŚ.6746.101.2017.SR</v>
      </c>
      <c r="L1120" s="93">
        <v>43054</v>
      </c>
      <c r="M1120" s="77" t="s">
        <v>19</v>
      </c>
      <c r="N1120" s="88">
        <f ca="1">IF(zgłoszenia[[#This Row],[ID]]&gt;0,IF(zgłoszenia[[#This Row],[Data zakończenia sprawy]]=0,TODAY()-D1120,zgłoszenia[[#This Row],[Data zakończenia sprawy]]-zgłoszenia[[#This Row],[Data wpływu wniosku]]),"")</f>
        <v>12</v>
      </c>
      <c r="O1120" s="69">
        <f>IF($F1120=dane!$B$8,6743+3,(IF($F1120=dane!$B$9,6743+4,(IF($F1120=dane!$B$10,6743+5,6743)))))</f>
        <v>6746</v>
      </c>
      <c r="P1120" s="74"/>
      <c r="Q1120" s="74"/>
      <c r="R1120" s="74"/>
      <c r="S1120" s="74"/>
      <c r="T1120" s="74"/>
      <c r="U1120" s="74"/>
    </row>
    <row r="1121" spans="1:21" ht="45" x14ac:dyDescent="0.25">
      <c r="A1121" s="62">
        <v>1118</v>
      </c>
      <c r="B1121" s="14" t="s">
        <v>37</v>
      </c>
      <c r="C1121" s="70">
        <v>23335</v>
      </c>
      <c r="D1121" s="12">
        <v>43042</v>
      </c>
      <c r="E1121" s="31" t="s">
        <v>1750</v>
      </c>
      <c r="F1121" s="13" t="s">
        <v>23</v>
      </c>
      <c r="G1121" s="13" t="s">
        <v>29</v>
      </c>
      <c r="H1121" s="13" t="s">
        <v>29</v>
      </c>
      <c r="I1121" s="36" t="s">
        <v>1751</v>
      </c>
      <c r="J1121" s="13">
        <v>971</v>
      </c>
      <c r="K11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BOŚ.6743.971.2017.AŁ</v>
      </c>
      <c r="L1121" s="12">
        <v>43062</v>
      </c>
      <c r="M1121" s="13" t="s">
        <v>19</v>
      </c>
      <c r="N1121" s="11">
        <f ca="1">IF(zgłoszenia[[#This Row],[ID]]&gt;0,IF(zgłoszenia[[#This Row],[Data zakończenia sprawy]]=0,TODAY()-D1121,zgłoszenia[[#This Row],[Data zakończenia sprawy]]-zgłoszenia[[#This Row],[Data wpływu wniosku]]),"")</f>
        <v>20</v>
      </c>
      <c r="O1121" s="65">
        <f>IF($F1121=dane!$B$8,6743+3,(IF($F1121=dane!$B$9,6743+4,(IF($F1121=dane!$B$10,6743+5,6743)))))</f>
        <v>6743</v>
      </c>
    </row>
    <row r="1122" spans="1:21" ht="45" x14ac:dyDescent="0.25">
      <c r="A1122" s="62">
        <v>1119</v>
      </c>
      <c r="B1122" s="14" t="s">
        <v>61</v>
      </c>
      <c r="C1122" s="70">
        <v>23500</v>
      </c>
      <c r="D1122" s="12">
        <v>43045</v>
      </c>
      <c r="E1122" s="31" t="s">
        <v>1752</v>
      </c>
      <c r="F1122" s="13" t="s">
        <v>17</v>
      </c>
      <c r="G1122" s="13" t="s">
        <v>29</v>
      </c>
      <c r="H1122" s="13" t="s">
        <v>29</v>
      </c>
      <c r="I1122" s="36" t="s">
        <v>1658</v>
      </c>
      <c r="J1122" s="13">
        <v>918</v>
      </c>
      <c r="K11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BOŚ.6743.918.2017.WK</v>
      </c>
      <c r="L1122" s="12">
        <v>43059</v>
      </c>
      <c r="M1122" s="13" t="s">
        <v>19</v>
      </c>
      <c r="N1122" s="11">
        <f ca="1">IF(zgłoszenia[[#This Row],[ID]]&gt;0,IF(zgłoszenia[[#This Row],[Data zakończenia sprawy]]=0,TODAY()-D1122,zgłoszenia[[#This Row],[Data zakończenia sprawy]]-zgłoszenia[[#This Row],[Data wpływu wniosku]]),"")</f>
        <v>14</v>
      </c>
      <c r="O1122" s="65">
        <f>IF($F1122=dane!$B$8,6743+3,(IF($F1122=dane!$B$9,6743+4,(IF($F1122=dane!$B$10,6743+5,6743)))))</f>
        <v>6743</v>
      </c>
    </row>
    <row r="1123" spans="1:21" ht="45" x14ac:dyDescent="0.25">
      <c r="A1123" s="62">
        <f>IF(zgłoszenia[[#This Row],[ID]]&gt;0,A1122+1,"--")</f>
        <v>1120</v>
      </c>
      <c r="B1123" s="14" t="s">
        <v>59</v>
      </c>
      <c r="C1123" s="70">
        <v>23599</v>
      </c>
      <c r="D1123" s="12">
        <v>43046</v>
      </c>
      <c r="E1123" s="31" t="s">
        <v>1753</v>
      </c>
      <c r="F1123" s="13" t="s">
        <v>23</v>
      </c>
      <c r="G1123" s="13" t="s">
        <v>29</v>
      </c>
      <c r="H1123" s="13" t="s">
        <v>29</v>
      </c>
      <c r="I1123" s="36" t="s">
        <v>1754</v>
      </c>
      <c r="J1123" s="13">
        <v>972</v>
      </c>
      <c r="K11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BOŚ.6743.972.2017.SR</v>
      </c>
      <c r="L1123" s="12">
        <v>43049</v>
      </c>
      <c r="M1123" s="13" t="s">
        <v>19</v>
      </c>
      <c r="N1123" s="11">
        <f ca="1">IF(zgłoszenia[[#This Row],[ID]]&gt;0,IF(zgłoszenia[[#This Row],[Data zakończenia sprawy]]=0,TODAY()-D1123,zgłoszenia[[#This Row],[Data zakończenia sprawy]]-zgłoszenia[[#This Row],[Data wpływu wniosku]]),"")</f>
        <v>3</v>
      </c>
      <c r="O1123" s="65">
        <f>IF($F1123=dane!$B$8,6743+3,(IF($F1123=dane!$B$9,6743+4,(IF($F1123=dane!$B$10,6743+5,6743)))))</f>
        <v>6743</v>
      </c>
    </row>
    <row r="1124" spans="1:21" ht="45" x14ac:dyDescent="0.25">
      <c r="A1124" s="62">
        <f>IF(zgłoszenia[[#This Row],[ID]]&gt;0,A1123+1,"--")</f>
        <v>1121</v>
      </c>
      <c r="B1124" s="14" t="s">
        <v>11</v>
      </c>
      <c r="C1124" s="70">
        <v>23543</v>
      </c>
      <c r="D1124" s="12">
        <v>43046</v>
      </c>
      <c r="E1124" s="31" t="s">
        <v>1760</v>
      </c>
      <c r="F1124" s="13" t="s">
        <v>17</v>
      </c>
      <c r="G1124" s="13" t="s">
        <v>30</v>
      </c>
      <c r="H1124" s="13" t="s">
        <v>30</v>
      </c>
      <c r="I1124" s="36" t="s">
        <v>1664</v>
      </c>
      <c r="J1124" s="13">
        <v>942</v>
      </c>
      <c r="K11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BOŚ.6743.942.2017.AA</v>
      </c>
      <c r="L1124" s="12">
        <v>43055</v>
      </c>
      <c r="M1124" s="13" t="s">
        <v>19</v>
      </c>
      <c r="N1124" s="11">
        <f ca="1">IF(zgłoszenia[[#This Row],[ID]]&gt;0,IF(zgłoszenia[[#This Row],[Data zakończenia sprawy]]=0,TODAY()-D1124,zgłoszenia[[#This Row],[Data zakończenia sprawy]]-zgłoszenia[[#This Row],[Data wpływu wniosku]]),"")</f>
        <v>9</v>
      </c>
      <c r="O1124" s="65">
        <f>IF($F1124=dane!$B$8,6743+3,(IF($F1124=dane!$B$9,6743+4,(IF($F1124=dane!$B$10,6743+5,6743)))))</f>
        <v>6743</v>
      </c>
    </row>
    <row r="1125" spans="1:21" ht="45" x14ac:dyDescent="0.25">
      <c r="A1125" s="62">
        <f>IF(zgłoszenia[[#This Row],[ID]]&gt;0,A1124+1,"--")</f>
        <v>1122</v>
      </c>
      <c r="B1125" s="14" t="s">
        <v>36</v>
      </c>
      <c r="C1125" s="70">
        <v>23563</v>
      </c>
      <c r="D1125" s="12">
        <v>43046</v>
      </c>
      <c r="E1125" s="31" t="s">
        <v>694</v>
      </c>
      <c r="F1125" s="13" t="s">
        <v>23</v>
      </c>
      <c r="G1125" s="13" t="s">
        <v>29</v>
      </c>
      <c r="H1125" s="13" t="s">
        <v>29</v>
      </c>
      <c r="I1125" s="36" t="s">
        <v>1755</v>
      </c>
      <c r="J1125" s="13">
        <v>968</v>
      </c>
      <c r="K11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BOŚ.6743.968.2017.KŻ</v>
      </c>
      <c r="L1125" s="12">
        <v>43066</v>
      </c>
      <c r="M1125" s="13" t="s">
        <v>19</v>
      </c>
      <c r="N1125" s="11">
        <f ca="1">IF(zgłoszenia[[#This Row],[ID]]&gt;0,IF(zgłoszenia[[#This Row],[Data zakończenia sprawy]]=0,TODAY()-D1125,zgłoszenia[[#This Row],[Data zakończenia sprawy]]-zgłoszenia[[#This Row],[Data wpływu wniosku]]),"")</f>
        <v>20</v>
      </c>
      <c r="O1125" s="65">
        <f>IF($F1125=dane!$B$8,6743+3,(IF($F1125=dane!$B$9,6743+4,(IF($F1125=dane!$B$10,6743+5,6743)))))</f>
        <v>6743</v>
      </c>
    </row>
    <row r="1126" spans="1:21" ht="45" x14ac:dyDescent="0.25">
      <c r="A1126" s="62">
        <f>IF(zgłoszenia[[#This Row],[ID]]&gt;0,A1125+1,"--")</f>
        <v>1123</v>
      </c>
      <c r="B1126" s="14" t="s">
        <v>37</v>
      </c>
      <c r="C1126" s="70">
        <v>22908</v>
      </c>
      <c r="D1126" s="12">
        <v>43035</v>
      </c>
      <c r="E1126" s="31" t="s">
        <v>1756</v>
      </c>
      <c r="F1126" s="13" t="s">
        <v>28</v>
      </c>
      <c r="G1126" s="13" t="s">
        <v>29</v>
      </c>
      <c r="H1126" s="13" t="s">
        <v>99</v>
      </c>
      <c r="I1126" s="36" t="s">
        <v>1757</v>
      </c>
      <c r="J1126" s="13">
        <v>970</v>
      </c>
      <c r="K112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BOŚ.6743.970.2017.AŁ</v>
      </c>
      <c r="L1126" s="12">
        <v>43081</v>
      </c>
      <c r="M1126" s="13" t="s">
        <v>19</v>
      </c>
      <c r="N1126" s="11">
        <f ca="1">IF(zgłoszenia[[#This Row],[ID]]&gt;0,IF(zgłoszenia[[#This Row],[Data zakończenia sprawy]]=0,TODAY()-D1126,zgłoszenia[[#This Row],[Data zakończenia sprawy]]-zgłoszenia[[#This Row],[Data wpływu wniosku]]),"")</f>
        <v>46</v>
      </c>
      <c r="O1126" s="65">
        <f>IF($F1126=dane!$B$8,6743+3,(IF($F1126=dane!$B$9,6743+4,(IF($F1126=dane!$B$10,6743+5,6743)))))</f>
        <v>6743</v>
      </c>
    </row>
    <row r="1127" spans="1:21" ht="45" x14ac:dyDescent="0.25">
      <c r="A1127" s="62">
        <v>1124</v>
      </c>
      <c r="B1127" s="14" t="s">
        <v>39</v>
      </c>
      <c r="C1127" s="70">
        <v>23607</v>
      </c>
      <c r="D1127" s="12">
        <v>43046</v>
      </c>
      <c r="E1127" s="31" t="s">
        <v>1759</v>
      </c>
      <c r="F1127" s="13" t="s">
        <v>23</v>
      </c>
      <c r="G1127" s="13" t="s">
        <v>32</v>
      </c>
      <c r="H1127" s="13" t="s">
        <v>176</v>
      </c>
      <c r="I1127" s="36" t="s">
        <v>1758</v>
      </c>
      <c r="J1127" s="13">
        <v>974</v>
      </c>
      <c r="K11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BOŚ.6743.974.2017.MS</v>
      </c>
      <c r="L1127" s="12">
        <v>43080</v>
      </c>
      <c r="M1127" s="13" t="s">
        <v>22</v>
      </c>
      <c r="N1127" s="11">
        <f ca="1">IF(zgłoszenia[[#This Row],[ID]]&gt;0,IF(zgłoszenia[[#This Row],[Data zakończenia sprawy]]=0,TODAY()-D1127,zgłoszenia[[#This Row],[Data zakończenia sprawy]]-zgłoszenia[[#This Row],[Data wpływu wniosku]]),"")</f>
        <v>34</v>
      </c>
      <c r="O1127" s="65">
        <f>IF($F1127=dane!$B$8,6743+3,(IF($F1127=dane!$B$9,6743+4,(IF($F1127=dane!$B$10,6743+5,6743)))))</f>
        <v>6743</v>
      </c>
    </row>
    <row r="1128" spans="1:21" ht="45" x14ac:dyDescent="0.25">
      <c r="A1128" s="62">
        <v>1125</v>
      </c>
      <c r="B1128" s="14" t="s">
        <v>40</v>
      </c>
      <c r="C1128" s="70">
        <v>23803</v>
      </c>
      <c r="D1128" s="12">
        <v>43049</v>
      </c>
      <c r="E1128" s="31" t="s">
        <v>384</v>
      </c>
      <c r="F1128" s="13" t="s">
        <v>58</v>
      </c>
      <c r="G1128" s="13" t="s">
        <v>21</v>
      </c>
      <c r="H1128" s="13" t="s">
        <v>230</v>
      </c>
      <c r="I1128" s="36" t="s">
        <v>1761</v>
      </c>
      <c r="J1128" s="72">
        <v>102</v>
      </c>
      <c r="K1128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BOŚ.6746.102.2017.ŁD</v>
      </c>
      <c r="L1128" s="93">
        <v>43060</v>
      </c>
      <c r="M1128" s="77" t="s">
        <v>19</v>
      </c>
      <c r="N1128" s="88">
        <f ca="1">IF(zgłoszenia[[#This Row],[ID]]&gt;0,IF(zgłoszenia[[#This Row],[Data zakończenia sprawy]]=0,TODAY()-D1128,zgłoszenia[[#This Row],[Data zakończenia sprawy]]-zgłoszenia[[#This Row],[Data wpływu wniosku]]),"")</f>
        <v>11</v>
      </c>
      <c r="O1128" s="69">
        <f>IF($F1128=dane!$B$8,6743+3,(IF($F1128=dane!$B$9,6743+4,(IF($F1128=dane!$B$10,6743+5,6743)))))</f>
        <v>6746</v>
      </c>
      <c r="P1128" s="74"/>
      <c r="Q1128" s="74"/>
      <c r="R1128" s="74"/>
      <c r="S1128" s="74"/>
      <c r="T1128" s="74"/>
      <c r="U1128" s="74"/>
    </row>
    <row r="1129" spans="1:21" ht="45" x14ac:dyDescent="0.25">
      <c r="A1129" s="62">
        <v>1126</v>
      </c>
      <c r="B1129" s="14" t="s">
        <v>40</v>
      </c>
      <c r="C1129" s="70">
        <v>23804</v>
      </c>
      <c r="D1129" s="12">
        <v>43049</v>
      </c>
      <c r="E1129" s="31" t="s">
        <v>384</v>
      </c>
      <c r="F1129" s="13" t="s">
        <v>58</v>
      </c>
      <c r="G1129" s="13" t="s">
        <v>21</v>
      </c>
      <c r="H1129" s="13" t="s">
        <v>230</v>
      </c>
      <c r="I1129" s="36" t="s">
        <v>1761</v>
      </c>
      <c r="J1129" s="72">
        <v>103</v>
      </c>
      <c r="K1129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BOŚ.6746.103.2017.ŁD</v>
      </c>
      <c r="L1129" s="93">
        <v>43060</v>
      </c>
      <c r="M1129" s="77" t="s">
        <v>19</v>
      </c>
      <c r="N1129" s="88">
        <f ca="1">IF(zgłoszenia[[#This Row],[ID]]&gt;0,IF(zgłoszenia[[#This Row],[Data zakończenia sprawy]]=0,TODAY()-D1129,zgłoszenia[[#This Row],[Data zakończenia sprawy]]-zgłoszenia[[#This Row],[Data wpływu wniosku]]),"")</f>
        <v>11</v>
      </c>
      <c r="O1129" s="69">
        <f>IF($F1129=dane!$B$8,6743+3,(IF($F1129=dane!$B$9,6743+4,(IF($F1129=dane!$B$10,6743+5,6743)))))</f>
        <v>6746</v>
      </c>
      <c r="P1129" s="74"/>
      <c r="Q1129" s="74"/>
      <c r="R1129" s="74"/>
      <c r="S1129" s="74"/>
      <c r="T1129" s="74"/>
      <c r="U1129" s="74"/>
    </row>
    <row r="1130" spans="1:21" ht="45" x14ac:dyDescent="0.25">
      <c r="A1130" s="62">
        <v>1127</v>
      </c>
      <c r="B1130" s="14" t="s">
        <v>38</v>
      </c>
      <c r="C1130" s="70">
        <v>23890</v>
      </c>
      <c r="D1130" s="12">
        <v>43049</v>
      </c>
      <c r="E1130" s="31" t="s">
        <v>1762</v>
      </c>
      <c r="F1130" s="13" t="s">
        <v>28</v>
      </c>
      <c r="G1130" s="13" t="s">
        <v>18</v>
      </c>
      <c r="H1130" s="13" t="s">
        <v>18</v>
      </c>
      <c r="I1130" s="36" t="s">
        <v>1763</v>
      </c>
      <c r="J1130" s="13">
        <v>975</v>
      </c>
      <c r="K11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BOŚ.6743.975.2017.IN</v>
      </c>
      <c r="L1130" s="12">
        <v>43081</v>
      </c>
      <c r="M1130" s="13" t="s">
        <v>19</v>
      </c>
      <c r="N1130" s="11">
        <f ca="1">IF(zgłoszenia[[#This Row],[ID]]&gt;0,IF(zgłoszenia[[#This Row],[Data zakończenia sprawy]]=0,TODAY()-D1130,zgłoszenia[[#This Row],[Data zakończenia sprawy]]-zgłoszenia[[#This Row],[Data wpływu wniosku]]),"")</f>
        <v>32</v>
      </c>
      <c r="O1130" s="65">
        <f>IF($F1130=dane!$B$8,6743+3,(IF($F1130=dane!$B$9,6743+4,(IF($F1130=dane!$B$10,6743+5,6743)))))</f>
        <v>6743</v>
      </c>
    </row>
    <row r="1131" spans="1:21" ht="30" x14ac:dyDescent="0.25">
      <c r="A1131" s="62">
        <v>1128</v>
      </c>
      <c r="B1131" s="14" t="s">
        <v>61</v>
      </c>
      <c r="C1131" s="70">
        <v>23797</v>
      </c>
      <c r="D1131" s="12">
        <v>43048</v>
      </c>
      <c r="E1131" s="31" t="s">
        <v>823</v>
      </c>
      <c r="F1131" s="13" t="s">
        <v>17</v>
      </c>
      <c r="G1131" s="13" t="s">
        <v>32</v>
      </c>
      <c r="H1131" s="13" t="s">
        <v>1454</v>
      </c>
      <c r="I1131" s="36" t="s">
        <v>1168</v>
      </c>
      <c r="J1131" s="13">
        <v>976</v>
      </c>
      <c r="K11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BOŚ.6743.976.2017.WK</v>
      </c>
      <c r="L1131" s="12">
        <v>43067</v>
      </c>
      <c r="M1131" s="13" t="s">
        <v>22</v>
      </c>
      <c r="N1131" s="11">
        <f ca="1">IF(zgłoszenia[[#This Row],[ID]]&gt;0,IF(zgłoszenia[[#This Row],[Data zakończenia sprawy]]=0,TODAY()-D1131,zgłoszenia[[#This Row],[Data zakończenia sprawy]]-zgłoszenia[[#This Row],[Data wpływu wniosku]]),"")</f>
        <v>19</v>
      </c>
      <c r="O1131" s="65">
        <f>IF($F1131=dane!$B$8,6743+3,(IF($F1131=dane!$B$9,6743+4,(IF($F1131=dane!$B$10,6743+5,6743)))))</f>
        <v>6743</v>
      </c>
    </row>
    <row r="1132" spans="1:21" ht="45" x14ac:dyDescent="0.25">
      <c r="A1132" s="62">
        <v>1129</v>
      </c>
      <c r="B1132" s="14" t="s">
        <v>61</v>
      </c>
      <c r="C1132" s="70">
        <v>23847</v>
      </c>
      <c r="D1132" s="12">
        <v>43049</v>
      </c>
      <c r="E1132" s="31" t="s">
        <v>1764</v>
      </c>
      <c r="F1132" s="13" t="s">
        <v>23</v>
      </c>
      <c r="G1132" s="13" t="s">
        <v>33</v>
      </c>
      <c r="H1132" s="13" t="s">
        <v>33</v>
      </c>
      <c r="I1132" s="36" t="s">
        <v>1219</v>
      </c>
      <c r="J1132" s="13">
        <v>978</v>
      </c>
      <c r="K11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BOŚ.6743.978.2017.WK</v>
      </c>
      <c r="L1132" s="12">
        <v>43062</v>
      </c>
      <c r="M1132" s="13" t="s">
        <v>19</v>
      </c>
      <c r="N1132" s="11">
        <f ca="1">IF(zgłoszenia[[#This Row],[ID]]&gt;0,IF(zgłoszenia[[#This Row],[Data zakończenia sprawy]]=0,TODAY()-D1132,zgłoszenia[[#This Row],[Data zakończenia sprawy]]-zgłoszenia[[#This Row],[Data wpływu wniosku]]),"")</f>
        <v>13</v>
      </c>
      <c r="O1132" s="65">
        <f>IF($F1132=dane!$B$8,6743+3,(IF($F1132=dane!$B$9,6743+4,(IF($F1132=dane!$B$10,6743+5,6743)))))</f>
        <v>6743</v>
      </c>
    </row>
    <row r="1133" spans="1:21" ht="45" x14ac:dyDescent="0.25">
      <c r="A1133" s="62">
        <v>1130</v>
      </c>
      <c r="B1133" s="14" t="s">
        <v>61</v>
      </c>
      <c r="C1133" s="70">
        <v>23881</v>
      </c>
      <c r="D1133" s="12">
        <v>43049</v>
      </c>
      <c r="E1133" s="31" t="s">
        <v>69</v>
      </c>
      <c r="F1133" s="13" t="s">
        <v>17</v>
      </c>
      <c r="G1133" s="13" t="s">
        <v>30</v>
      </c>
      <c r="H1133" s="13" t="s">
        <v>832</v>
      </c>
      <c r="I1133" s="36" t="s">
        <v>1765</v>
      </c>
      <c r="J1133" s="13">
        <v>989</v>
      </c>
      <c r="K113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BOŚ.6743.989.2017.WK</v>
      </c>
      <c r="L1133" s="12">
        <v>43062</v>
      </c>
      <c r="M1133" s="13" t="s">
        <v>19</v>
      </c>
      <c r="N1133" s="11">
        <f ca="1">IF(zgłoszenia[[#This Row],[ID]]&gt;0,IF(zgłoszenia[[#This Row],[Data zakończenia sprawy]]=0,TODAY()-D1133,zgłoszenia[[#This Row],[Data zakończenia sprawy]]-zgłoszenia[[#This Row],[Data wpływu wniosku]]),"")</f>
        <v>13</v>
      </c>
      <c r="O1133" s="65">
        <f>IF($F1133=dane!$B$8,6743+3,(IF($F1133=dane!$B$9,6743+4,(IF($F1133=dane!$B$10,6743+5,6743)))))</f>
        <v>6743</v>
      </c>
    </row>
    <row r="1134" spans="1:21" ht="45" x14ac:dyDescent="0.25">
      <c r="A1134" s="62">
        <v>1131</v>
      </c>
      <c r="B1134" s="14" t="s">
        <v>40</v>
      </c>
      <c r="C1134" s="70">
        <v>23888</v>
      </c>
      <c r="D1134" s="12">
        <v>43049</v>
      </c>
      <c r="E1134" s="31" t="s">
        <v>851</v>
      </c>
      <c r="F1134" s="13" t="s">
        <v>23</v>
      </c>
      <c r="G1134" s="13" t="s">
        <v>21</v>
      </c>
      <c r="H1134" s="13" t="s">
        <v>21</v>
      </c>
      <c r="I1134" s="36" t="s">
        <v>1766</v>
      </c>
      <c r="J1134" s="13">
        <v>988</v>
      </c>
      <c r="K11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BOŚ.6743.988.2017.ŁD</v>
      </c>
      <c r="L1134" s="12">
        <v>43060</v>
      </c>
      <c r="M1134" s="13" t="s">
        <v>19</v>
      </c>
      <c r="N1134" s="11">
        <f ca="1">IF(zgłoszenia[[#This Row],[ID]]&gt;0,IF(zgłoszenia[[#This Row],[Data zakończenia sprawy]]=0,TODAY()-D1134,zgłoszenia[[#This Row],[Data zakończenia sprawy]]-zgłoszenia[[#This Row],[Data wpływu wniosku]]),"")</f>
        <v>11</v>
      </c>
      <c r="O1134" s="65">
        <f>IF($F1134=dane!$B$8,6743+3,(IF($F1134=dane!$B$9,6743+4,(IF($F1134=dane!$B$10,6743+5,6743)))))</f>
        <v>6743</v>
      </c>
    </row>
    <row r="1135" spans="1:21" ht="45" x14ac:dyDescent="0.25">
      <c r="A1135" s="62">
        <v>1132</v>
      </c>
      <c r="B1135" s="14" t="s">
        <v>38</v>
      </c>
      <c r="C1135" s="70">
        <v>23872</v>
      </c>
      <c r="D1135" s="12">
        <v>43049</v>
      </c>
      <c r="E1135" s="31" t="s">
        <v>1767</v>
      </c>
      <c r="F1135" s="13" t="s">
        <v>17</v>
      </c>
      <c r="G1135" s="13" t="s">
        <v>18</v>
      </c>
      <c r="H1135" s="13" t="s">
        <v>635</v>
      </c>
      <c r="I1135" s="36" t="s">
        <v>1768</v>
      </c>
      <c r="J1135" s="13">
        <v>973</v>
      </c>
      <c r="K113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BOŚ.6743.973.2017.IN</v>
      </c>
      <c r="L1135" s="12">
        <v>43067</v>
      </c>
      <c r="M1135" s="13" t="s">
        <v>19</v>
      </c>
      <c r="N1135" s="11">
        <f ca="1">IF(zgłoszenia[[#This Row],[ID]]&gt;0,IF(zgłoszenia[[#This Row],[Data zakończenia sprawy]]=0,TODAY()-D1135,zgłoszenia[[#This Row],[Data zakończenia sprawy]]-zgłoszenia[[#This Row],[Data wpływu wniosku]]),"")</f>
        <v>18</v>
      </c>
      <c r="O1135" s="65">
        <f>IF($F1135=dane!$B$8,6743+3,(IF($F1135=dane!$B$9,6743+4,(IF($F1135=dane!$B$10,6743+5,6743)))))</f>
        <v>6743</v>
      </c>
    </row>
    <row r="1136" spans="1:21" ht="30" x14ac:dyDescent="0.25">
      <c r="A1136" s="62">
        <v>1133</v>
      </c>
      <c r="B1136" s="14" t="s">
        <v>11</v>
      </c>
      <c r="C1136" s="70">
        <v>23870</v>
      </c>
      <c r="D1136" s="12">
        <v>43049</v>
      </c>
      <c r="E1136" s="31" t="s">
        <v>1769</v>
      </c>
      <c r="F1136" s="13" t="s">
        <v>17</v>
      </c>
      <c r="G1136" s="13" t="s">
        <v>30</v>
      </c>
      <c r="H1136" s="13" t="s">
        <v>1770</v>
      </c>
      <c r="I1136" s="36" t="s">
        <v>1771</v>
      </c>
      <c r="J1136" s="13">
        <v>980</v>
      </c>
      <c r="K11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BOŚ.6743.980.2017.AA</v>
      </c>
      <c r="L1136" s="12">
        <v>43104</v>
      </c>
      <c r="M1136" s="13" t="s">
        <v>31</v>
      </c>
      <c r="N1136" s="11">
        <f ca="1">IF(zgłoszenia[[#This Row],[ID]]&gt;0,IF(zgłoszenia[[#This Row],[Data zakończenia sprawy]]=0,TODAY()-D1136,zgłoszenia[[#This Row],[Data zakończenia sprawy]]-zgłoszenia[[#This Row],[Data wpływu wniosku]]),"")</f>
        <v>55</v>
      </c>
      <c r="O1136" s="65">
        <f>IF($F1136=dane!$B$8,6743+3,(IF($F1136=dane!$B$9,6743+4,(IF($F1136=dane!$B$10,6743+5,6743)))))</f>
        <v>6743</v>
      </c>
    </row>
    <row r="1137" spans="1:21" ht="45" x14ac:dyDescent="0.25">
      <c r="A1137" s="62">
        <v>1134</v>
      </c>
      <c r="B1137" s="14" t="s">
        <v>61</v>
      </c>
      <c r="C1137" s="70">
        <v>23971</v>
      </c>
      <c r="D1137" s="12">
        <v>43052</v>
      </c>
      <c r="E1137" s="31" t="s">
        <v>1772</v>
      </c>
      <c r="F1137" s="13" t="s">
        <v>20</v>
      </c>
      <c r="G1137" s="13" t="s">
        <v>29</v>
      </c>
      <c r="H1137" s="13" t="s">
        <v>29</v>
      </c>
      <c r="I1137" s="36" t="s">
        <v>868</v>
      </c>
      <c r="J1137" s="13">
        <v>977</v>
      </c>
      <c r="K11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BOŚ.6743.977.2017.WK</v>
      </c>
      <c r="L1137" s="12">
        <v>43066</v>
      </c>
      <c r="M1137" s="13" t="s">
        <v>19</v>
      </c>
      <c r="N1137" s="11">
        <f ca="1">IF(zgłoszenia[[#This Row],[ID]]&gt;0,IF(zgłoszenia[[#This Row],[Data zakończenia sprawy]]=0,TODAY()-D1137,zgłoszenia[[#This Row],[Data zakończenia sprawy]]-zgłoszenia[[#This Row],[Data wpływu wniosku]]),"")</f>
        <v>14</v>
      </c>
      <c r="O1137" s="65">
        <f>IF($F1137=dane!$B$8,6743+3,(IF($F1137=dane!$B$9,6743+4,(IF($F1137=dane!$B$10,6743+5,6743)))))</f>
        <v>6743</v>
      </c>
    </row>
    <row r="1138" spans="1:21" ht="45" x14ac:dyDescent="0.25">
      <c r="A1138" s="62">
        <v>1135</v>
      </c>
      <c r="B1138" s="14" t="s">
        <v>38</v>
      </c>
      <c r="C1138" s="70">
        <v>23795</v>
      </c>
      <c r="D1138" s="12">
        <v>43048</v>
      </c>
      <c r="E1138" s="31" t="s">
        <v>180</v>
      </c>
      <c r="F1138" s="13" t="s">
        <v>17</v>
      </c>
      <c r="G1138" s="13" t="s">
        <v>18</v>
      </c>
      <c r="H1138" s="13" t="s">
        <v>104</v>
      </c>
      <c r="I1138" s="36" t="s">
        <v>1773</v>
      </c>
      <c r="J1138" s="13">
        <v>982</v>
      </c>
      <c r="K113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BOŚ.6743.982.2017.IN</v>
      </c>
      <c r="L1138" s="12">
        <v>43067</v>
      </c>
      <c r="M1138" s="13" t="s">
        <v>19</v>
      </c>
      <c r="N1138" s="11">
        <f ca="1">IF(zgłoszenia[[#This Row],[ID]]&gt;0,IF(zgłoszenia[[#This Row],[Data zakończenia sprawy]]=0,TODAY()-D1138,zgłoszenia[[#This Row],[Data zakończenia sprawy]]-zgłoszenia[[#This Row],[Data wpływu wniosku]]),"")</f>
        <v>19</v>
      </c>
      <c r="O1138" s="65">
        <f>IF($F1138=dane!$B$8,6743+3,(IF($F1138=dane!$B$9,6743+4,(IF($F1138=dane!$B$10,6743+5,6743)))))</f>
        <v>6743</v>
      </c>
    </row>
    <row r="1139" spans="1:21" ht="45" x14ac:dyDescent="0.25">
      <c r="A1139" s="62">
        <v>1136</v>
      </c>
      <c r="B1139" s="14" t="s">
        <v>37</v>
      </c>
      <c r="C1139" s="70">
        <v>23923</v>
      </c>
      <c r="D1139" s="12">
        <v>43052</v>
      </c>
      <c r="E1139" s="31" t="s">
        <v>1774</v>
      </c>
      <c r="F1139" s="13" t="s">
        <v>57</v>
      </c>
      <c r="G1139" s="13" t="s">
        <v>29</v>
      </c>
      <c r="H1139" s="13" t="s">
        <v>99</v>
      </c>
      <c r="I1139" s="36" t="s">
        <v>1775</v>
      </c>
      <c r="J1139" s="77">
        <v>74</v>
      </c>
      <c r="K1139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BOŚ.6748.74.2017.AŁ</v>
      </c>
      <c r="L1139" s="93">
        <v>43073</v>
      </c>
      <c r="M1139" s="77" t="s">
        <v>19</v>
      </c>
      <c r="N1139" s="88">
        <f ca="1">IF(zgłoszenia[[#This Row],[ID]]&gt;0,IF(zgłoszenia[[#This Row],[Data zakończenia sprawy]]=0,TODAY()-D1139,zgłoszenia[[#This Row],[Data zakończenia sprawy]]-zgłoszenia[[#This Row],[Data wpływu wniosku]]),"")</f>
        <v>21</v>
      </c>
      <c r="O1139" s="69">
        <f>IF($F1139=dane!$B$8,6743+3,(IF($F1139=dane!$B$9,6743+4,(IF($F1139=dane!$B$10,6743+5,6743)))))</f>
        <v>6748</v>
      </c>
      <c r="P1139" s="74"/>
      <c r="Q1139" s="74"/>
      <c r="R1139" s="74"/>
      <c r="S1139" s="74"/>
      <c r="T1139" s="74"/>
      <c r="U1139" s="74"/>
    </row>
    <row r="1140" spans="1:21" ht="30" x14ac:dyDescent="0.25">
      <c r="A1140" s="62">
        <v>1137</v>
      </c>
      <c r="B1140" s="14" t="s">
        <v>59</v>
      </c>
      <c r="C1140" s="70">
        <v>24114</v>
      </c>
      <c r="D1140" s="12">
        <v>43053</v>
      </c>
      <c r="E1140" s="31" t="s">
        <v>1776</v>
      </c>
      <c r="F1140" s="13" t="s">
        <v>23</v>
      </c>
      <c r="G1140" s="13" t="s">
        <v>26</v>
      </c>
      <c r="H1140" s="13" t="s">
        <v>665</v>
      </c>
      <c r="I1140" s="36" t="s">
        <v>1777</v>
      </c>
      <c r="J1140" s="13">
        <v>979</v>
      </c>
      <c r="K11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BOŚ.6743.979.2017.SR</v>
      </c>
      <c r="L1140" s="12">
        <v>43059</v>
      </c>
      <c r="M1140" s="13" t="s">
        <v>31</v>
      </c>
      <c r="N1140" s="11">
        <f ca="1">IF(zgłoszenia[[#This Row],[ID]]&gt;0,IF(zgłoszenia[[#This Row],[Data zakończenia sprawy]]=0,TODAY()-D1140,zgłoszenia[[#This Row],[Data zakończenia sprawy]]-zgłoszenia[[#This Row],[Data wpływu wniosku]]),"")</f>
        <v>6</v>
      </c>
      <c r="O1140" s="65">
        <f>IF($F1140=dane!$B$8,6743+3,(IF($F1140=dane!$B$9,6743+4,(IF($F1140=dane!$B$10,6743+5,6743)))))</f>
        <v>6743</v>
      </c>
    </row>
    <row r="1141" spans="1:21" ht="45" x14ac:dyDescent="0.25">
      <c r="A1141" s="62">
        <v>1138</v>
      </c>
      <c r="B1141" s="14" t="s">
        <v>59</v>
      </c>
      <c r="C1141" s="70">
        <v>24116</v>
      </c>
      <c r="D1141" s="12">
        <v>43053</v>
      </c>
      <c r="E1141" s="31" t="s">
        <v>1778</v>
      </c>
      <c r="F1141" s="13" t="s">
        <v>17</v>
      </c>
      <c r="G1141" s="13" t="s">
        <v>26</v>
      </c>
      <c r="H1141" s="13" t="s">
        <v>112</v>
      </c>
      <c r="I1141" s="36" t="s">
        <v>1779</v>
      </c>
      <c r="J1141" s="13">
        <v>981</v>
      </c>
      <c r="K11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BOŚ.6743.981.2017.SR</v>
      </c>
      <c r="L1141" s="12">
        <v>43063</v>
      </c>
      <c r="M1141" s="13" t="s">
        <v>19</v>
      </c>
      <c r="N1141" s="11">
        <f ca="1">IF(zgłoszenia[[#This Row],[ID]]&gt;0,IF(zgłoszenia[[#This Row],[Data zakończenia sprawy]]=0,TODAY()-D1141,zgłoszenia[[#This Row],[Data zakończenia sprawy]]-zgłoszenia[[#This Row],[Data wpływu wniosku]]),"")</f>
        <v>10</v>
      </c>
      <c r="O1141" s="65">
        <f>IF($F1141=dane!$B$8,6743+3,(IF($F1141=dane!$B$9,6743+4,(IF($F1141=dane!$B$10,6743+5,6743)))))</f>
        <v>6743</v>
      </c>
    </row>
    <row r="1142" spans="1:21" ht="30" x14ac:dyDescent="0.25">
      <c r="A1142" s="62">
        <v>1139</v>
      </c>
      <c r="B1142" s="14" t="s">
        <v>61</v>
      </c>
      <c r="C1142" s="70">
        <v>24304</v>
      </c>
      <c r="D1142" s="12">
        <v>43055</v>
      </c>
      <c r="E1142" s="31" t="s">
        <v>180</v>
      </c>
      <c r="F1142" s="13" t="s">
        <v>17</v>
      </c>
      <c r="G1142" s="13" t="s">
        <v>32</v>
      </c>
      <c r="H1142" s="13" t="s">
        <v>1647</v>
      </c>
      <c r="I1142" s="36" t="s">
        <v>1780</v>
      </c>
      <c r="J1142" s="13">
        <v>985</v>
      </c>
      <c r="K114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BOŚ.6743.985.2017.WK</v>
      </c>
      <c r="L1142" s="12">
        <v>43074</v>
      </c>
      <c r="M1142" s="13" t="s">
        <v>22</v>
      </c>
      <c r="N1142" s="11">
        <f ca="1">IF(zgłoszenia[[#This Row],[ID]]&gt;0,IF(zgłoszenia[[#This Row],[Data zakończenia sprawy]]=0,TODAY()-D1142,zgłoszenia[[#This Row],[Data zakończenia sprawy]]-zgłoszenia[[#This Row],[Data wpływu wniosku]]),"")</f>
        <v>19</v>
      </c>
      <c r="O1142" s="65">
        <f>IF($F1142=dane!$B$8,6743+3,(IF($F1142=dane!$B$9,6743+4,(IF($F1142=dane!$B$10,6743+5,6743)))))</f>
        <v>6743</v>
      </c>
    </row>
    <row r="1143" spans="1:21" ht="30" x14ac:dyDescent="0.25">
      <c r="A1143" s="62">
        <v>1140</v>
      </c>
      <c r="B1143" s="14" t="s">
        <v>61</v>
      </c>
      <c r="C1143" s="70">
        <v>24303</v>
      </c>
      <c r="D1143" s="12">
        <v>43055</v>
      </c>
      <c r="E1143" s="31" t="s">
        <v>1781</v>
      </c>
      <c r="F1143" s="13" t="s">
        <v>17</v>
      </c>
      <c r="G1143" s="13" t="s">
        <v>32</v>
      </c>
      <c r="H1143" s="13" t="s">
        <v>1647</v>
      </c>
      <c r="I1143" s="36" t="s">
        <v>1782</v>
      </c>
      <c r="J1143" s="13">
        <v>986</v>
      </c>
      <c r="K114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BOŚ.6743.986.2017.WK</v>
      </c>
      <c r="L1143" s="12">
        <v>43074</v>
      </c>
      <c r="M1143" s="13" t="s">
        <v>22</v>
      </c>
      <c r="N1143" s="11">
        <f ca="1">IF(zgłoszenia[[#This Row],[ID]]&gt;0,IF(zgłoszenia[[#This Row],[Data zakończenia sprawy]]=0,TODAY()-D1143,zgłoszenia[[#This Row],[Data zakończenia sprawy]]-zgłoszenia[[#This Row],[Data wpływu wniosku]]),"")</f>
        <v>19</v>
      </c>
      <c r="O1143" s="65">
        <f>IF($F1143=dane!$B$8,6743+3,(IF($F1143=dane!$B$9,6743+4,(IF($F1143=dane!$B$10,6743+5,6743)))))</f>
        <v>6743</v>
      </c>
    </row>
    <row r="1144" spans="1:21" ht="45" x14ac:dyDescent="0.25">
      <c r="A1144" s="62">
        <v>1141</v>
      </c>
      <c r="B1144" s="14" t="s">
        <v>11</v>
      </c>
      <c r="C1144" s="70">
        <v>24299</v>
      </c>
      <c r="D1144" s="12">
        <v>43055</v>
      </c>
      <c r="E1144" s="31" t="s">
        <v>1712</v>
      </c>
      <c r="F1144" s="13" t="s">
        <v>17</v>
      </c>
      <c r="G1144" s="13" t="s">
        <v>24</v>
      </c>
      <c r="H1144" s="13" t="s">
        <v>140</v>
      </c>
      <c r="I1144" s="36" t="s">
        <v>1783</v>
      </c>
      <c r="J1144" s="13">
        <v>983</v>
      </c>
      <c r="K114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BOŚ.6743.983.2017.AA</v>
      </c>
      <c r="L1144" s="12">
        <v>43067</v>
      </c>
      <c r="M1144" s="13" t="s">
        <v>19</v>
      </c>
      <c r="N1144" s="11">
        <f ca="1">IF(zgłoszenia[[#This Row],[ID]]&gt;0,IF(zgłoszenia[[#This Row],[Data zakończenia sprawy]]=0,TODAY()-D1144,zgłoszenia[[#This Row],[Data zakończenia sprawy]]-zgłoszenia[[#This Row],[Data wpływu wniosku]]),"")</f>
        <v>12</v>
      </c>
      <c r="O1144" s="65">
        <f>IF($F1144=dane!$B$8,6743+3,(IF($F1144=dane!$B$9,6743+4,(IF($F1144=dane!$B$10,6743+5,6743)))))</f>
        <v>6743</v>
      </c>
    </row>
    <row r="1145" spans="1:21" ht="45" x14ac:dyDescent="0.25">
      <c r="A1145" s="62">
        <v>1142</v>
      </c>
      <c r="B1145" s="14" t="s">
        <v>11</v>
      </c>
      <c r="C1145" s="70">
        <v>24301</v>
      </c>
      <c r="D1145" s="12">
        <v>43055</v>
      </c>
      <c r="E1145" s="31" t="s">
        <v>1712</v>
      </c>
      <c r="F1145" s="13" t="s">
        <v>17</v>
      </c>
      <c r="G1145" s="13" t="s">
        <v>24</v>
      </c>
      <c r="H1145" s="13" t="s">
        <v>140</v>
      </c>
      <c r="I1145" s="36" t="s">
        <v>1784</v>
      </c>
      <c r="J1145" s="13">
        <v>984</v>
      </c>
      <c r="K114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BOŚ.6743.984.2017.AA</v>
      </c>
      <c r="L1145" s="12">
        <v>43067</v>
      </c>
      <c r="M1145" s="13" t="s">
        <v>19</v>
      </c>
      <c r="N1145" s="11">
        <f ca="1">IF(zgłoszenia[[#This Row],[ID]]&gt;0,IF(zgłoszenia[[#This Row],[Data zakończenia sprawy]]=0,TODAY()-D1145,zgłoszenia[[#This Row],[Data zakończenia sprawy]]-zgłoszenia[[#This Row],[Data wpływu wniosku]]),"")</f>
        <v>12</v>
      </c>
      <c r="O1145" s="65">
        <f>IF($F1145=dane!$B$8,6743+3,(IF($F1145=dane!$B$9,6743+4,(IF($F1145=dane!$B$10,6743+5,6743)))))</f>
        <v>6743</v>
      </c>
    </row>
    <row r="1146" spans="1:21" ht="30" x14ac:dyDescent="0.25">
      <c r="A1146" s="62">
        <v>1143</v>
      </c>
      <c r="B1146" s="14" t="s">
        <v>61</v>
      </c>
      <c r="C1146" s="70">
        <v>24288</v>
      </c>
      <c r="D1146" s="12">
        <v>43055</v>
      </c>
      <c r="E1146" s="31" t="s">
        <v>1785</v>
      </c>
      <c r="F1146" s="13" t="s">
        <v>23</v>
      </c>
      <c r="G1146" s="13" t="s">
        <v>24</v>
      </c>
      <c r="H1146" s="13" t="s">
        <v>221</v>
      </c>
      <c r="I1146" s="36" t="s">
        <v>222</v>
      </c>
      <c r="J1146" s="13">
        <v>987</v>
      </c>
      <c r="K114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BOŚ.6743.987.2017.WK</v>
      </c>
      <c r="L1146" s="12">
        <v>43074</v>
      </c>
      <c r="M1146" s="13" t="s">
        <v>62</v>
      </c>
      <c r="N1146" s="11">
        <f ca="1">IF(zgłoszenia[[#This Row],[ID]]&gt;0,IF(zgłoszenia[[#This Row],[Data zakończenia sprawy]]=0,TODAY()-D1146,zgłoszenia[[#This Row],[Data zakończenia sprawy]]-zgłoszenia[[#This Row],[Data wpływu wniosku]]),"")</f>
        <v>19</v>
      </c>
      <c r="O1146" s="65">
        <f>IF($F1146=dane!$B$8,6743+3,(IF($F1146=dane!$B$9,6743+4,(IF($F1146=dane!$B$10,6743+5,6743)))))</f>
        <v>6743</v>
      </c>
    </row>
    <row r="1147" spans="1:21" ht="30" x14ac:dyDescent="0.25">
      <c r="A1147" s="62">
        <v>1144</v>
      </c>
      <c r="B1147" s="14" t="s">
        <v>37</v>
      </c>
      <c r="C1147" s="70">
        <v>24402</v>
      </c>
      <c r="D1147" s="12">
        <v>43056</v>
      </c>
      <c r="E1147" s="31" t="s">
        <v>180</v>
      </c>
      <c r="F1147" s="13" t="s">
        <v>17</v>
      </c>
      <c r="G1147" s="13" t="s">
        <v>29</v>
      </c>
      <c r="H1147" s="13" t="s">
        <v>281</v>
      </c>
      <c r="I1147" s="36" t="s">
        <v>1786</v>
      </c>
      <c r="J1147" s="13">
        <v>992</v>
      </c>
      <c r="K114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BOŚ.6743.992.2017.AŁ</v>
      </c>
      <c r="L1147" s="12">
        <v>43088</v>
      </c>
      <c r="M1147" s="13" t="s">
        <v>22</v>
      </c>
      <c r="N1147" s="11">
        <f ca="1">IF(zgłoszenia[[#This Row],[ID]]&gt;0,IF(zgłoszenia[[#This Row],[Data zakończenia sprawy]]=0,TODAY()-D1147,zgłoszenia[[#This Row],[Data zakończenia sprawy]]-zgłoszenia[[#This Row],[Data wpływu wniosku]]),"")</f>
        <v>32</v>
      </c>
      <c r="O1147" s="65">
        <f>IF($F1147=dane!$B$8,6743+3,(IF($F1147=dane!$B$9,6743+4,(IF($F1147=dane!$B$10,6743+5,6743)))))</f>
        <v>6743</v>
      </c>
    </row>
    <row r="1148" spans="1:21" ht="30" x14ac:dyDescent="0.25">
      <c r="A1148" s="62">
        <v>1145</v>
      </c>
      <c r="B1148" s="14" t="s">
        <v>38</v>
      </c>
      <c r="C1148" s="70">
        <v>24347</v>
      </c>
      <c r="D1148" s="12">
        <v>43056</v>
      </c>
      <c r="E1148" s="31" t="s">
        <v>384</v>
      </c>
      <c r="F1148" s="13" t="s">
        <v>58</v>
      </c>
      <c r="G1148" s="13" t="s">
        <v>18</v>
      </c>
      <c r="H1148" s="13" t="s">
        <v>104</v>
      </c>
      <c r="I1148" s="36" t="s">
        <v>1787</v>
      </c>
      <c r="J1148" s="13">
        <v>105</v>
      </c>
      <c r="K1148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BOŚ.6746.105.2017.IN</v>
      </c>
      <c r="L1148" s="93">
        <v>43069</v>
      </c>
      <c r="M1148" s="106" t="s">
        <v>31</v>
      </c>
      <c r="N1148" s="88">
        <f ca="1">IF(zgłoszenia[[#This Row],[ID]]&gt;0,IF(zgłoszenia[[#This Row],[Data zakończenia sprawy]]=0,TODAY()-D1148,zgłoszenia[[#This Row],[Data zakończenia sprawy]]-zgłoszenia[[#This Row],[Data wpływu wniosku]]),"")</f>
        <v>13</v>
      </c>
      <c r="O1148" s="69">
        <f>IF($F1148=dane!$B$8,6743+3,(IF($F1148=dane!$B$9,6743+4,(IF($F1148=dane!$B$10,6743+5,6743)))))</f>
        <v>6746</v>
      </c>
      <c r="P1148" s="74"/>
      <c r="Q1148" s="74"/>
      <c r="R1148" s="74"/>
      <c r="S1148" s="74"/>
      <c r="T1148" s="74"/>
      <c r="U1148" s="74"/>
    </row>
    <row r="1149" spans="1:21" ht="45" x14ac:dyDescent="0.25">
      <c r="A1149" s="62">
        <v>1146</v>
      </c>
      <c r="B1149" s="14" t="s">
        <v>36</v>
      </c>
      <c r="C1149" s="70">
        <v>24422</v>
      </c>
      <c r="D1149" s="12">
        <v>43059</v>
      </c>
      <c r="E1149" s="31" t="s">
        <v>1788</v>
      </c>
      <c r="F1149" s="13" t="s">
        <v>57</v>
      </c>
      <c r="G1149" s="13" t="s">
        <v>29</v>
      </c>
      <c r="H1149" s="13" t="s">
        <v>87</v>
      </c>
      <c r="I1149" s="36" t="s">
        <v>1789</v>
      </c>
      <c r="J1149" s="13">
        <v>75</v>
      </c>
      <c r="K1149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BOŚ.6748.75.2017.KŻ</v>
      </c>
      <c r="L1149" s="93">
        <v>43080</v>
      </c>
      <c r="M1149" s="77" t="s">
        <v>19</v>
      </c>
      <c r="N1149" s="88">
        <f ca="1">IF(zgłoszenia[[#This Row],[ID]]&gt;0,IF(zgłoszenia[[#This Row],[Data zakończenia sprawy]]=0,TODAY()-D1149,zgłoszenia[[#This Row],[Data zakończenia sprawy]]-zgłoszenia[[#This Row],[Data wpływu wniosku]]),"")</f>
        <v>21</v>
      </c>
      <c r="O1149" s="69">
        <f>IF($F1149=dane!$B$8,6743+3,(IF($F1149=dane!$B$9,6743+4,(IF($F1149=dane!$B$10,6743+5,6743)))))</f>
        <v>6748</v>
      </c>
      <c r="P1149" s="74"/>
      <c r="Q1149" s="74"/>
      <c r="R1149" s="74"/>
      <c r="S1149" s="74"/>
      <c r="T1149" s="74"/>
      <c r="U1149" s="74"/>
    </row>
    <row r="1150" spans="1:21" ht="45" x14ac:dyDescent="0.25">
      <c r="A1150" s="62">
        <v>1147</v>
      </c>
      <c r="B1150" s="14" t="s">
        <v>11</v>
      </c>
      <c r="C1150" s="70">
        <v>24382</v>
      </c>
      <c r="D1150" s="12">
        <v>43056</v>
      </c>
      <c r="E1150" s="31" t="s">
        <v>1790</v>
      </c>
      <c r="F1150" s="13" t="s">
        <v>23</v>
      </c>
      <c r="G1150" s="13" t="s">
        <v>30</v>
      </c>
      <c r="H1150" s="13" t="s">
        <v>501</v>
      </c>
      <c r="I1150" s="36" t="s">
        <v>1791</v>
      </c>
      <c r="J1150" s="13">
        <v>990</v>
      </c>
      <c r="K115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BOŚ.6743.990.2017.AA</v>
      </c>
      <c r="L1150" s="12">
        <v>43105</v>
      </c>
      <c r="M1150" s="13" t="s">
        <v>19</v>
      </c>
      <c r="N1150" s="11">
        <f ca="1">IF(zgłoszenia[[#This Row],[ID]]&gt;0,IF(zgłoszenia[[#This Row],[Data zakończenia sprawy]]=0,TODAY()-D1150,zgłoszenia[[#This Row],[Data zakończenia sprawy]]-zgłoszenia[[#This Row],[Data wpływu wniosku]]),"")</f>
        <v>49</v>
      </c>
      <c r="O1150" s="65">
        <f>IF($F1150=dane!$B$8,6743+3,(IF($F1150=dane!$B$9,6743+4,(IF($F1150=dane!$B$10,6743+5,6743)))))</f>
        <v>6743</v>
      </c>
    </row>
    <row r="1151" spans="1:21" ht="45" x14ac:dyDescent="0.25">
      <c r="A1151" s="62">
        <f>IF(zgłoszenia[[#This Row],[ID]]&gt;0,A1150+1,"--")</f>
        <v>1148</v>
      </c>
      <c r="B1151" s="14" t="s">
        <v>59</v>
      </c>
      <c r="C1151" s="70">
        <v>24476</v>
      </c>
      <c r="D1151" s="12">
        <v>43059</v>
      </c>
      <c r="E1151" s="31" t="s">
        <v>1792</v>
      </c>
      <c r="F1151" s="13" t="s">
        <v>57</v>
      </c>
      <c r="G1151" s="13" t="s">
        <v>29</v>
      </c>
      <c r="H1151" s="13" t="s">
        <v>87</v>
      </c>
      <c r="I1151" s="36" t="s">
        <v>1793</v>
      </c>
      <c r="J1151" s="13">
        <v>76</v>
      </c>
      <c r="K115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BOŚ.6748.76.2017.SR</v>
      </c>
      <c r="L1151" s="12">
        <v>43067</v>
      </c>
      <c r="M1151" s="13" t="s">
        <v>19</v>
      </c>
      <c r="N1151" s="11">
        <f ca="1">IF(zgłoszenia[[#This Row],[ID]]&gt;0,IF(zgłoszenia[[#This Row],[Data zakończenia sprawy]]=0,TODAY()-D1151,zgłoszenia[[#This Row],[Data zakończenia sprawy]]-zgłoszenia[[#This Row],[Data wpływu wniosku]]),"")</f>
        <v>8</v>
      </c>
      <c r="O1151" s="65">
        <f>IF($F1151=dane!$B$8,6743+3,(IF($F1151=dane!$B$9,6743+4,(IF($F1151=dane!$B$10,6743+5,6743)))))</f>
        <v>6748</v>
      </c>
    </row>
    <row r="1152" spans="1:21" ht="45" x14ac:dyDescent="0.25">
      <c r="A1152" s="62">
        <f>IF(zgłoszenia[[#This Row],[ID]]&gt;0,A1151+1,"--")</f>
        <v>1149</v>
      </c>
      <c r="B1152" s="14" t="s">
        <v>40</v>
      </c>
      <c r="C1152" s="70">
        <v>24471</v>
      </c>
      <c r="D1152" s="12">
        <v>43059</v>
      </c>
      <c r="E1152" s="31" t="s">
        <v>384</v>
      </c>
      <c r="F1152" s="13" t="s">
        <v>58</v>
      </c>
      <c r="G1152" s="13" t="s">
        <v>21</v>
      </c>
      <c r="H1152" s="13" t="s">
        <v>230</v>
      </c>
      <c r="I1152" s="36" t="s">
        <v>1761</v>
      </c>
      <c r="J1152" s="77">
        <v>109</v>
      </c>
      <c r="K1152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BOŚ.6746.109.2017.ŁD</v>
      </c>
      <c r="L1152" s="93">
        <v>43076</v>
      </c>
      <c r="M1152" s="77" t="s">
        <v>19</v>
      </c>
      <c r="N1152" s="88">
        <f ca="1">IF(zgłoszenia[[#This Row],[ID]]&gt;0,IF(zgłoszenia[[#This Row],[Data zakończenia sprawy]]=0,TODAY()-D1152,zgłoszenia[[#This Row],[Data zakończenia sprawy]]-zgłoszenia[[#This Row],[Data wpływu wniosku]]),"")</f>
        <v>17</v>
      </c>
      <c r="O1152" s="69">
        <f>IF($F1152=dane!$B$8,6743+3,(IF($F1152=dane!$B$9,6743+4,(IF($F1152=dane!$B$10,6743+5,6743)))))</f>
        <v>6746</v>
      </c>
      <c r="P1152" s="74"/>
      <c r="Q1152" s="74"/>
      <c r="R1152" s="74"/>
      <c r="S1152" s="74"/>
      <c r="T1152" s="74"/>
      <c r="U1152" s="74"/>
    </row>
    <row r="1153" spans="1:23" ht="45" x14ac:dyDescent="0.25">
      <c r="A1153" s="62">
        <f>IF(zgłoszenia[[#This Row],[ID]]&gt;0,A1152+1,"--")</f>
        <v>1150</v>
      </c>
      <c r="B1153" s="14" t="s">
        <v>40</v>
      </c>
      <c r="C1153" s="70">
        <v>24474</v>
      </c>
      <c r="D1153" s="12">
        <v>43059</v>
      </c>
      <c r="E1153" s="31" t="s">
        <v>384</v>
      </c>
      <c r="F1153" s="13" t="s">
        <v>58</v>
      </c>
      <c r="G1153" s="13" t="s">
        <v>21</v>
      </c>
      <c r="H1153" s="13" t="s">
        <v>230</v>
      </c>
      <c r="I1153" s="36" t="s">
        <v>1761</v>
      </c>
      <c r="J1153" s="77">
        <v>111</v>
      </c>
      <c r="K1153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BOŚ.6746.111.2017.ŁD</v>
      </c>
      <c r="L1153" s="93">
        <v>43076</v>
      </c>
      <c r="M1153" s="77" t="s">
        <v>19</v>
      </c>
      <c r="N1153" s="88">
        <f ca="1">IF(zgłoszenia[[#This Row],[ID]]&gt;0,IF(zgłoszenia[[#This Row],[Data zakończenia sprawy]]=0,TODAY()-D1153,zgłoszenia[[#This Row],[Data zakończenia sprawy]]-zgłoszenia[[#This Row],[Data wpływu wniosku]]),"")</f>
        <v>17</v>
      </c>
      <c r="O1153" s="69">
        <f>IF($F1153=dane!$B$8,6743+3,(IF($F1153=dane!$B$9,6743+4,(IF($F1153=dane!$B$10,6743+5,6743)))))</f>
        <v>6746</v>
      </c>
      <c r="P1153" s="74"/>
      <c r="Q1153" s="74"/>
      <c r="R1153" s="74"/>
      <c r="S1153" s="74"/>
      <c r="T1153" s="74"/>
      <c r="U1153" s="74"/>
    </row>
    <row r="1154" spans="1:23" ht="45" x14ac:dyDescent="0.25">
      <c r="A1154" s="62">
        <f>IF(zgłoszenia[[#This Row],[ID]]&gt;0,A1153+1,"--")</f>
        <v>1151</v>
      </c>
      <c r="B1154" s="14" t="s">
        <v>40</v>
      </c>
      <c r="C1154" s="70">
        <v>24472</v>
      </c>
      <c r="D1154" s="12">
        <v>43059</v>
      </c>
      <c r="E1154" s="31" t="s">
        <v>384</v>
      </c>
      <c r="F1154" s="13" t="s">
        <v>58</v>
      </c>
      <c r="G1154" s="13" t="s">
        <v>21</v>
      </c>
      <c r="H1154" s="13" t="s">
        <v>230</v>
      </c>
      <c r="I1154" s="36" t="s">
        <v>1761</v>
      </c>
      <c r="J1154" s="77">
        <v>110</v>
      </c>
      <c r="K1154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BOŚ.6746.110.2017.ŁD</v>
      </c>
      <c r="L1154" s="93">
        <v>43076</v>
      </c>
      <c r="M1154" s="77" t="s">
        <v>19</v>
      </c>
      <c r="N1154" s="88">
        <f ca="1">IF(zgłoszenia[[#This Row],[ID]]&gt;0,IF(zgłoszenia[[#This Row],[Data zakończenia sprawy]]=0,TODAY()-D1154,zgłoszenia[[#This Row],[Data zakończenia sprawy]]-zgłoszenia[[#This Row],[Data wpływu wniosku]]),"")</f>
        <v>17</v>
      </c>
      <c r="O1154" s="69">
        <f>IF($F1154=dane!$B$8,6743+3,(IF($F1154=dane!$B$9,6743+4,(IF($F1154=dane!$B$10,6743+5,6743)))))</f>
        <v>6746</v>
      </c>
      <c r="P1154" s="74"/>
      <c r="Q1154" s="74"/>
      <c r="R1154" s="74"/>
      <c r="S1154" s="74"/>
      <c r="T1154" s="74"/>
      <c r="U1154" s="74"/>
    </row>
    <row r="1155" spans="1:23" ht="45" x14ac:dyDescent="0.25">
      <c r="A1155" s="62">
        <f>IF(zgłoszenia[[#This Row],[ID]]&gt;0,A1154+1,"--")</f>
        <v>1152</v>
      </c>
      <c r="B1155" s="14" t="s">
        <v>40</v>
      </c>
      <c r="C1155" s="70">
        <v>24469</v>
      </c>
      <c r="D1155" s="12">
        <v>43059</v>
      </c>
      <c r="E1155" s="31" t="s">
        <v>384</v>
      </c>
      <c r="F1155" s="13" t="s">
        <v>58</v>
      </c>
      <c r="G1155" s="13" t="s">
        <v>21</v>
      </c>
      <c r="H1155" s="13" t="s">
        <v>230</v>
      </c>
      <c r="I1155" s="36" t="s">
        <v>1761</v>
      </c>
      <c r="J1155" s="100">
        <v>108</v>
      </c>
      <c r="K1155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BOŚ.6746.108.2017.ŁD</v>
      </c>
      <c r="L1155" s="93">
        <v>43076</v>
      </c>
      <c r="M1155" s="77" t="s">
        <v>19</v>
      </c>
      <c r="N1155" s="88">
        <f ca="1">IF(zgłoszenia[[#This Row],[ID]]&gt;0,IF(zgłoszenia[[#This Row],[Data zakończenia sprawy]]=0,TODAY()-D1155,zgłoszenia[[#This Row],[Data zakończenia sprawy]]-zgłoszenia[[#This Row],[Data wpływu wniosku]]),"")</f>
        <v>17</v>
      </c>
      <c r="O1155" s="104">
        <f>IF($F1155=dane!$B$8,6743+3,(IF($F1155=dane!$B$9,6743+4,(IF($F1155=dane!$B$10,6743+5,6743)))))</f>
        <v>6746</v>
      </c>
      <c r="P1155" s="74"/>
      <c r="Q1155" s="74"/>
      <c r="R1155" s="74"/>
      <c r="S1155" s="74"/>
      <c r="T1155" s="74"/>
      <c r="U1155" s="74"/>
      <c r="V1155" s="74"/>
    </row>
    <row r="1156" spans="1:23" ht="45" x14ac:dyDescent="0.25">
      <c r="A1156" s="62">
        <f>IF(zgłoszenia[[#This Row],[ID]]&gt;0,A1155+1,"--")</f>
        <v>1153</v>
      </c>
      <c r="B1156" s="14" t="s">
        <v>40</v>
      </c>
      <c r="C1156" s="70">
        <v>24598</v>
      </c>
      <c r="D1156" s="12">
        <v>43060</v>
      </c>
      <c r="E1156" s="31" t="s">
        <v>69</v>
      </c>
      <c r="F1156" s="13" t="s">
        <v>23</v>
      </c>
      <c r="G1156" s="13" t="s">
        <v>21</v>
      </c>
      <c r="H1156" s="13" t="s">
        <v>628</v>
      </c>
      <c r="I1156" s="36" t="s">
        <v>1735</v>
      </c>
      <c r="J1156" s="13">
        <v>1030</v>
      </c>
      <c r="K115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BOŚ.6743.1030.2017.ŁD</v>
      </c>
      <c r="L1156" s="12">
        <v>43080</v>
      </c>
      <c r="M1156" s="13" t="s">
        <v>19</v>
      </c>
      <c r="N1156" s="11">
        <f ca="1">IF(zgłoszenia[[#This Row],[ID]]&gt;0,IF(zgłoszenia[[#This Row],[Data zakończenia sprawy]]=0,TODAY()-D1156,zgłoszenia[[#This Row],[Data zakończenia sprawy]]-zgłoszenia[[#This Row],[Data wpływu wniosku]]),"")</f>
        <v>20</v>
      </c>
      <c r="O1156" s="65">
        <f>IF($F1156=dane!$B$8,6743+3,(IF($F1156=dane!$B$9,6743+4,(IF($F1156=dane!$B$10,6743+5,6743)))))</f>
        <v>6743</v>
      </c>
    </row>
    <row r="1157" spans="1:23" ht="45" x14ac:dyDescent="0.25">
      <c r="A1157" s="62">
        <f>IF(zgłoszenia[[#This Row],[ID]]&gt;0,A1156+1,"--")</f>
        <v>1154</v>
      </c>
      <c r="B1157" s="14" t="s">
        <v>37</v>
      </c>
      <c r="C1157" s="70">
        <v>24525</v>
      </c>
      <c r="D1157" s="12">
        <v>43060</v>
      </c>
      <c r="E1157" s="31" t="s">
        <v>1794</v>
      </c>
      <c r="F1157" s="13" t="s">
        <v>57</v>
      </c>
      <c r="G1157" s="13" t="s">
        <v>29</v>
      </c>
      <c r="H1157" s="13" t="s">
        <v>309</v>
      </c>
      <c r="I1157" s="36" t="s">
        <v>1795</v>
      </c>
      <c r="J1157" s="77">
        <v>78</v>
      </c>
      <c r="K1157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BOŚ.6748.78.2017.AŁ</v>
      </c>
      <c r="L1157" s="93">
        <v>43081</v>
      </c>
      <c r="M1157" s="77" t="s">
        <v>19</v>
      </c>
      <c r="N1157" s="88">
        <f ca="1">IF(zgłoszenia[[#This Row],[ID]]&gt;0,IF(zgłoszenia[[#This Row],[Data zakończenia sprawy]]=0,TODAY()-D1157,zgłoszenia[[#This Row],[Data zakończenia sprawy]]-zgłoszenia[[#This Row],[Data wpływu wniosku]]),"")</f>
        <v>21</v>
      </c>
      <c r="O1157" s="69">
        <f>IF($F1157=dane!$B$8,6743+3,(IF($F1157=dane!$B$9,6743+4,(IF($F1157=dane!$B$10,6743+5,6743)))))</f>
        <v>6748</v>
      </c>
      <c r="P1157" s="74"/>
      <c r="Q1157" s="74"/>
      <c r="R1157" s="74"/>
      <c r="S1157" s="74"/>
      <c r="T1157" s="74"/>
      <c r="U1157" s="74"/>
    </row>
    <row r="1158" spans="1:23" ht="30" x14ac:dyDescent="0.25">
      <c r="A1158" s="62">
        <v>1155</v>
      </c>
      <c r="B1158" s="14" t="s">
        <v>60</v>
      </c>
      <c r="C1158" s="70">
        <v>24580</v>
      </c>
      <c r="D1158" s="12">
        <v>43060</v>
      </c>
      <c r="E1158" s="31" t="s">
        <v>1796</v>
      </c>
      <c r="F1158" s="13" t="s">
        <v>58</v>
      </c>
      <c r="G1158" s="13" t="s">
        <v>33</v>
      </c>
      <c r="H1158" s="13" t="s">
        <v>147</v>
      </c>
      <c r="I1158" s="36" t="s">
        <v>705</v>
      </c>
      <c r="J1158" s="13">
        <v>106</v>
      </c>
      <c r="K1158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BOŚ.6746.106.2017.EJ</v>
      </c>
      <c r="L1158" s="93">
        <v>43080</v>
      </c>
      <c r="M1158" s="77"/>
      <c r="N1158" s="88">
        <f ca="1">IF(zgłoszenia[[#This Row],[ID]]&gt;0,IF(zgłoszenia[[#This Row],[Data zakończenia sprawy]]=0,TODAY()-D1158,zgłoszenia[[#This Row],[Data zakończenia sprawy]]-zgłoszenia[[#This Row],[Data wpływu wniosku]]),"")</f>
        <v>20</v>
      </c>
      <c r="O1158" s="69">
        <f>IF($F1158=dane!$B$8,6743+3,(IF($F1158=dane!$B$9,6743+4,(IF($F1158=dane!$B$10,6743+5,6743)))))</f>
        <v>6746</v>
      </c>
      <c r="P1158" s="74"/>
      <c r="Q1158" s="74"/>
      <c r="R1158" s="74"/>
      <c r="S1158" s="74"/>
      <c r="T1158" s="74"/>
      <c r="U1158" s="74"/>
      <c r="V1158" s="74"/>
    </row>
    <row r="1159" spans="1:23" ht="30" x14ac:dyDescent="0.25">
      <c r="A1159" s="62">
        <v>1156</v>
      </c>
      <c r="B1159" s="14" t="s">
        <v>39</v>
      </c>
      <c r="C1159" s="70">
        <v>24685</v>
      </c>
      <c r="D1159" s="12">
        <v>43061</v>
      </c>
      <c r="E1159" s="31" t="s">
        <v>1797</v>
      </c>
      <c r="F1159" s="13" t="s">
        <v>17</v>
      </c>
      <c r="G1159" s="13" t="s">
        <v>32</v>
      </c>
      <c r="H1159" s="13" t="s">
        <v>1293</v>
      </c>
      <c r="I1159" s="36" t="s">
        <v>1798</v>
      </c>
      <c r="J1159" s="13">
        <v>991</v>
      </c>
      <c r="K115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BOŚ.6743.991.2017.MS</v>
      </c>
      <c r="L1159" s="12">
        <v>43074</v>
      </c>
      <c r="M1159" s="13" t="s">
        <v>22</v>
      </c>
      <c r="N1159" s="11">
        <f ca="1">IF(zgłoszenia[[#This Row],[ID]]&gt;0,IF(zgłoszenia[[#This Row],[Data zakończenia sprawy]]=0,TODAY()-D1159,zgłoszenia[[#This Row],[Data zakończenia sprawy]]-zgłoszenia[[#This Row],[Data wpływu wniosku]]),"")</f>
        <v>13</v>
      </c>
      <c r="O1159" s="65">
        <f>IF($F1159=dane!$B$8,6743+3,(IF($F1159=dane!$B$9,6743+4,(IF($F1159=dane!$B$10,6743+5,6743)))))</f>
        <v>6743</v>
      </c>
    </row>
    <row r="1160" spans="1:23" ht="45" x14ac:dyDescent="0.25">
      <c r="A1160" s="62">
        <v>1157</v>
      </c>
      <c r="B1160" s="14" t="s">
        <v>37</v>
      </c>
      <c r="C1160" s="70">
        <v>24724</v>
      </c>
      <c r="D1160" s="12">
        <v>43062</v>
      </c>
      <c r="E1160" s="31" t="s">
        <v>1800</v>
      </c>
      <c r="F1160" s="13" t="s">
        <v>17</v>
      </c>
      <c r="G1160" s="13" t="s">
        <v>29</v>
      </c>
      <c r="H1160" s="13" t="s">
        <v>29</v>
      </c>
      <c r="I1160" s="36" t="s">
        <v>1799</v>
      </c>
      <c r="J1160" s="13">
        <v>993</v>
      </c>
      <c r="K116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BOŚ.6743.993.2017.AŁ</v>
      </c>
      <c r="L1160" s="12">
        <v>43081</v>
      </c>
      <c r="M1160" s="13" t="s">
        <v>19</v>
      </c>
      <c r="N1160" s="11">
        <f ca="1">IF(zgłoszenia[[#This Row],[ID]]&gt;0,IF(zgłoszenia[[#This Row],[Data zakończenia sprawy]]=0,TODAY()-D1160,zgłoszenia[[#This Row],[Data zakończenia sprawy]]-zgłoszenia[[#This Row],[Data wpływu wniosku]]),"")</f>
        <v>19</v>
      </c>
      <c r="O1160" s="65">
        <f>IF($F1160=dane!$B$8,6743+3,(IF($F1160=dane!$B$9,6743+4,(IF($F1160=dane!$B$10,6743+5,6743)))))</f>
        <v>6743</v>
      </c>
    </row>
    <row r="1161" spans="1:23" ht="60" x14ac:dyDescent="0.25">
      <c r="A1161" s="62">
        <v>1158</v>
      </c>
      <c r="B1161" s="14" t="s">
        <v>61</v>
      </c>
      <c r="C1161" s="70">
        <v>24790</v>
      </c>
      <c r="D1161" s="12">
        <v>43062</v>
      </c>
      <c r="E1161" s="31" t="s">
        <v>1801</v>
      </c>
      <c r="F1161" s="13" t="s">
        <v>23</v>
      </c>
      <c r="G1161" s="13" t="s">
        <v>29</v>
      </c>
      <c r="H1161" s="13" t="s">
        <v>29</v>
      </c>
      <c r="I1161" s="36" t="s">
        <v>1802</v>
      </c>
      <c r="J1161" s="13">
        <v>1001</v>
      </c>
      <c r="K116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BOŚ.6743.1001.2017.WK</v>
      </c>
      <c r="L1161" s="12">
        <v>43077</v>
      </c>
      <c r="M1161" s="13" t="s">
        <v>19</v>
      </c>
      <c r="N1161" s="11">
        <f ca="1">IF(zgłoszenia[[#This Row],[ID]]&gt;0,IF(zgłoszenia[[#This Row],[Data zakończenia sprawy]]=0,TODAY()-D1161,zgłoszenia[[#This Row],[Data zakończenia sprawy]]-zgłoszenia[[#This Row],[Data wpływu wniosku]]),"")</f>
        <v>15</v>
      </c>
      <c r="O1161" s="65">
        <f>IF($F1161=dane!$B$8,6743+3,(IF($F1161=dane!$B$9,6743+4,(IF($F1161=dane!$B$10,6743+5,6743)))))</f>
        <v>6743</v>
      </c>
    </row>
    <row r="1162" spans="1:23" ht="45" x14ac:dyDescent="0.25">
      <c r="A1162" s="62">
        <v>1159</v>
      </c>
      <c r="B1162" s="14" t="s">
        <v>61</v>
      </c>
      <c r="C1162" s="70">
        <v>24735</v>
      </c>
      <c r="D1162" s="12">
        <v>43062</v>
      </c>
      <c r="E1162" s="31" t="s">
        <v>1803</v>
      </c>
      <c r="F1162" s="13" t="s">
        <v>17</v>
      </c>
      <c r="G1162" s="13" t="s">
        <v>29</v>
      </c>
      <c r="H1162" s="13" t="s">
        <v>29</v>
      </c>
      <c r="I1162" s="36" t="s">
        <v>1804</v>
      </c>
      <c r="J1162" s="13">
        <v>1002</v>
      </c>
      <c r="K116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BOŚ.6743.1002.2017.WK</v>
      </c>
      <c r="L1162" s="12">
        <v>43103</v>
      </c>
      <c r="M1162" s="13" t="s">
        <v>19</v>
      </c>
      <c r="N1162" s="11">
        <f ca="1">IF(zgłoszenia[[#This Row],[ID]]&gt;0,IF(zgłoszenia[[#This Row],[Data zakończenia sprawy]]=0,TODAY()-D1162,zgłoszenia[[#This Row],[Data zakończenia sprawy]]-zgłoszenia[[#This Row],[Data wpływu wniosku]]),"")</f>
        <v>41</v>
      </c>
      <c r="O1162" s="65">
        <f>IF($F1162=dane!$B$8,6743+3,(IF($F1162=dane!$B$9,6743+4,(IF($F1162=dane!$B$10,6743+5,6743)))))</f>
        <v>6743</v>
      </c>
    </row>
    <row r="1163" spans="1:23" ht="45" x14ac:dyDescent="0.25">
      <c r="A1163" s="62">
        <v>1160</v>
      </c>
      <c r="B1163" s="14" t="s">
        <v>59</v>
      </c>
      <c r="C1163" s="70">
        <v>24789</v>
      </c>
      <c r="D1163" s="12">
        <v>43062</v>
      </c>
      <c r="E1163" s="31" t="s">
        <v>1805</v>
      </c>
      <c r="F1163" s="13" t="s">
        <v>57</v>
      </c>
      <c r="G1163" s="13" t="s">
        <v>29</v>
      </c>
      <c r="H1163" s="13" t="s">
        <v>99</v>
      </c>
      <c r="I1163" s="36" t="s">
        <v>1806</v>
      </c>
      <c r="J1163" s="13">
        <v>77</v>
      </c>
      <c r="K1163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BOŚ.6748.77.2017.SR</v>
      </c>
      <c r="L1163" s="93">
        <v>43068</v>
      </c>
      <c r="M1163" s="77" t="s">
        <v>19</v>
      </c>
      <c r="N1163" s="88">
        <f ca="1">IF(zgłoszenia[[#This Row],[ID]]&gt;0,IF(zgłoszenia[[#This Row],[Data zakończenia sprawy]]=0,TODAY()-D1163,zgłoszenia[[#This Row],[Data zakończenia sprawy]]-zgłoszenia[[#This Row],[Data wpływu wniosku]]),"")</f>
        <v>6</v>
      </c>
      <c r="O1163" s="69">
        <f>IF($F1163=dane!$B$8,6743+3,(IF($F1163=dane!$B$9,6743+4,(IF($F1163=dane!$B$10,6743+5,6743)))))</f>
        <v>6748</v>
      </c>
      <c r="P1163" s="74"/>
      <c r="Q1163" s="74"/>
      <c r="R1163" s="74"/>
      <c r="S1163" s="74"/>
      <c r="T1163" s="74"/>
      <c r="U1163" s="74"/>
    </row>
    <row r="1164" spans="1:23" ht="45" x14ac:dyDescent="0.25">
      <c r="A1164" s="62">
        <v>1161</v>
      </c>
      <c r="B1164" s="14" t="s">
        <v>61</v>
      </c>
      <c r="C1164" s="70">
        <v>24866</v>
      </c>
      <c r="D1164" s="12">
        <v>43063</v>
      </c>
      <c r="E1164" s="31" t="s">
        <v>1808</v>
      </c>
      <c r="F1164" s="13" t="s">
        <v>20</v>
      </c>
      <c r="G1164" s="13" t="s">
        <v>29</v>
      </c>
      <c r="H1164" s="13" t="s">
        <v>1809</v>
      </c>
      <c r="I1164" s="36" t="s">
        <v>1810</v>
      </c>
      <c r="J1164" s="13">
        <v>1000</v>
      </c>
      <c r="K116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BOŚ.6743.1000.2017.WK</v>
      </c>
      <c r="L1164" s="12">
        <v>43082</v>
      </c>
      <c r="M1164" s="13" t="s">
        <v>19</v>
      </c>
      <c r="N1164" s="11">
        <f ca="1">IF(zgłoszenia[[#This Row],[ID]]&gt;0,IF(zgłoszenia[[#This Row],[Data zakończenia sprawy]]=0,TODAY()-D1164,zgłoszenia[[#This Row],[Data zakończenia sprawy]]-zgłoszenia[[#This Row],[Data wpływu wniosku]]),"")</f>
        <v>19</v>
      </c>
      <c r="O1164" s="65">
        <f>IF($F1164=dane!$B$8,6743+3,(IF($F1164=dane!$B$9,6743+4,(IF($F1164=dane!$B$10,6743+5,6743)))))</f>
        <v>6743</v>
      </c>
    </row>
    <row r="1165" spans="1:23" ht="45" x14ac:dyDescent="0.25">
      <c r="A1165" s="62">
        <v>1162</v>
      </c>
      <c r="B1165" s="14" t="s">
        <v>37</v>
      </c>
      <c r="C1165" s="70">
        <v>24935</v>
      </c>
      <c r="D1165" s="12">
        <v>43066</v>
      </c>
      <c r="E1165" s="31" t="s">
        <v>1811</v>
      </c>
      <c r="F1165" s="13" t="s">
        <v>57</v>
      </c>
      <c r="G1165" s="13" t="s">
        <v>29</v>
      </c>
      <c r="H1165" s="13" t="s">
        <v>99</v>
      </c>
      <c r="I1165" s="36" t="s">
        <v>1812</v>
      </c>
      <c r="J1165" s="77">
        <v>79</v>
      </c>
      <c r="K1165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BOŚ.6748.79.2017.AŁ</v>
      </c>
      <c r="L1165" s="93">
        <v>43082</v>
      </c>
      <c r="M1165" s="77" t="s">
        <v>19</v>
      </c>
      <c r="N1165" s="88">
        <f ca="1">IF(zgłoszenia[[#This Row],[ID]]&gt;0,IF(zgłoszenia[[#This Row],[Data zakończenia sprawy]]=0,TODAY()-D1165,zgłoszenia[[#This Row],[Data zakończenia sprawy]]-zgłoszenia[[#This Row],[Data wpływu wniosku]]),"")</f>
        <v>16</v>
      </c>
      <c r="O1165" s="69">
        <f>IF($F1165=dane!$B$8,6743+3,(IF($F1165=dane!$B$9,6743+4,(IF($F1165=dane!$B$10,6743+5,6743)))))</f>
        <v>6748</v>
      </c>
      <c r="P1165" s="74"/>
      <c r="Q1165" s="74"/>
      <c r="R1165" s="74"/>
      <c r="S1165" s="74"/>
      <c r="T1165" s="74"/>
      <c r="U1165" s="74"/>
      <c r="V1165" s="74"/>
      <c r="W1165" s="74"/>
    </row>
    <row r="1166" spans="1:23" ht="45" x14ac:dyDescent="0.25">
      <c r="A1166" s="62">
        <v>1163</v>
      </c>
      <c r="B1166" s="14" t="s">
        <v>61</v>
      </c>
      <c r="C1166" s="70">
        <v>24822</v>
      </c>
      <c r="D1166" s="12">
        <v>43063</v>
      </c>
      <c r="E1166" s="31" t="s">
        <v>1807</v>
      </c>
      <c r="F1166" s="13" t="s">
        <v>20</v>
      </c>
      <c r="G1166" s="13" t="s">
        <v>29</v>
      </c>
      <c r="H1166" s="13" t="s">
        <v>29</v>
      </c>
      <c r="I1166" s="36" t="s">
        <v>1813</v>
      </c>
      <c r="J1166" s="13">
        <v>999</v>
      </c>
      <c r="K116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BOŚ.6743.999.2017.WK</v>
      </c>
      <c r="L1166" s="12">
        <v>43109</v>
      </c>
      <c r="M1166" s="13" t="s">
        <v>19</v>
      </c>
      <c r="N1166" s="11">
        <f ca="1">IF(zgłoszenia[[#This Row],[ID]]&gt;0,IF(zgłoszenia[[#This Row],[Data zakończenia sprawy]]=0,TODAY()-D1166,zgłoszenia[[#This Row],[Data zakończenia sprawy]]-zgłoszenia[[#This Row],[Data wpływu wniosku]]),"")</f>
        <v>46</v>
      </c>
      <c r="O1166" s="65">
        <f>IF($F1166=dane!$B$8,6743+3,(IF($F1166=dane!$B$9,6743+4,(IF($F1166=dane!$B$10,6743+5,6743)))))</f>
        <v>6743</v>
      </c>
    </row>
    <row r="1167" spans="1:23" ht="45" x14ac:dyDescent="0.25">
      <c r="A1167" s="62">
        <v>1164</v>
      </c>
      <c r="B1167" s="14" t="s">
        <v>61</v>
      </c>
      <c r="C1167" s="70">
        <v>24825</v>
      </c>
      <c r="D1167" s="12">
        <v>43063</v>
      </c>
      <c r="E1167" s="31" t="s">
        <v>1814</v>
      </c>
      <c r="F1167" s="13" t="s">
        <v>25</v>
      </c>
      <c r="G1167" s="13" t="s">
        <v>29</v>
      </c>
      <c r="H1167" s="13" t="s">
        <v>29</v>
      </c>
      <c r="I1167" s="36" t="s">
        <v>1815</v>
      </c>
      <c r="J1167" s="13">
        <v>998</v>
      </c>
      <c r="K116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BOŚ.6743.998.2017.WK</v>
      </c>
      <c r="L1167" s="12">
        <v>43081</v>
      </c>
      <c r="M1167" s="13" t="s">
        <v>19</v>
      </c>
      <c r="N1167" s="11">
        <f ca="1">IF(zgłoszenia[[#This Row],[ID]]&gt;0,IF(zgłoszenia[[#This Row],[Data zakończenia sprawy]]=0,TODAY()-D1167,zgłoszenia[[#This Row],[Data zakończenia sprawy]]-zgłoszenia[[#This Row],[Data wpływu wniosku]]),"")</f>
        <v>18</v>
      </c>
      <c r="O1167" s="65">
        <f>IF($F1167=dane!$B$8,6743+3,(IF($F1167=dane!$B$9,6743+4,(IF($F1167=dane!$B$10,6743+5,6743)))))</f>
        <v>6743</v>
      </c>
    </row>
    <row r="1168" spans="1:23" ht="45" x14ac:dyDescent="0.25">
      <c r="A1168" s="62">
        <v>1165</v>
      </c>
      <c r="B1168" s="14" t="s">
        <v>39</v>
      </c>
      <c r="C1168" s="70">
        <v>24798</v>
      </c>
      <c r="D1168" s="12">
        <v>43063</v>
      </c>
      <c r="E1168" s="31" t="s">
        <v>83</v>
      </c>
      <c r="F1168" s="13" t="s">
        <v>17</v>
      </c>
      <c r="G1168" s="13" t="s">
        <v>32</v>
      </c>
      <c r="H1168" s="13" t="s">
        <v>1816</v>
      </c>
      <c r="I1168" s="36" t="s">
        <v>1817</v>
      </c>
      <c r="J1168" s="13">
        <v>1003</v>
      </c>
      <c r="K116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BOŚ.6743.1003.2017.MS</v>
      </c>
      <c r="L1168" s="12">
        <v>43084</v>
      </c>
      <c r="M1168" s="13" t="s">
        <v>19</v>
      </c>
      <c r="N1168" s="11">
        <f ca="1">IF(zgłoszenia[[#This Row],[ID]]&gt;0,IF(zgłoszenia[[#This Row],[Data zakończenia sprawy]]=0,TODAY()-D1168,zgłoszenia[[#This Row],[Data zakończenia sprawy]]-zgłoszenia[[#This Row],[Data wpływu wniosku]]),"")</f>
        <v>21</v>
      </c>
      <c r="O1168" s="65">
        <f>IF($F1168=dane!$B$8,6743+3,(IF($F1168=dane!$B$9,6743+4,(IF($F1168=dane!$B$10,6743+5,6743)))))</f>
        <v>6743</v>
      </c>
    </row>
    <row r="1169" spans="1:21" ht="45" x14ac:dyDescent="0.25">
      <c r="A1169" s="62">
        <v>1166</v>
      </c>
      <c r="B1169" s="14" t="s">
        <v>38</v>
      </c>
      <c r="C1169" s="70">
        <v>24801</v>
      </c>
      <c r="D1169" s="12">
        <v>43063</v>
      </c>
      <c r="E1169" s="31" t="s">
        <v>1818</v>
      </c>
      <c r="F1169" s="13" t="s">
        <v>23</v>
      </c>
      <c r="G1169" s="13" t="s">
        <v>18</v>
      </c>
      <c r="H1169" s="13" t="s">
        <v>1819</v>
      </c>
      <c r="I1169" s="36" t="s">
        <v>1820</v>
      </c>
      <c r="J1169" s="13">
        <v>994</v>
      </c>
      <c r="K116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BOŚ.6743.994.2017.IN</v>
      </c>
      <c r="L1169" s="12">
        <v>43103</v>
      </c>
      <c r="M1169" s="13" t="s">
        <v>19</v>
      </c>
      <c r="N1169" s="11">
        <f ca="1">IF(zgłoszenia[[#This Row],[ID]]&gt;0,IF(zgłoszenia[[#This Row],[Data zakończenia sprawy]]=0,TODAY()-D1169,zgłoszenia[[#This Row],[Data zakończenia sprawy]]-zgłoszenia[[#This Row],[Data wpływu wniosku]]),"")</f>
        <v>40</v>
      </c>
      <c r="O1169" s="65">
        <f>IF($F1169=dane!$B$8,6743+3,(IF($F1169=dane!$B$9,6743+4,(IF($F1169=dane!$B$10,6743+5,6743)))))</f>
        <v>6743</v>
      </c>
    </row>
    <row r="1170" spans="1:21" ht="45" x14ac:dyDescent="0.25">
      <c r="A1170" s="62">
        <v>1167</v>
      </c>
      <c r="B1170" s="14" t="s">
        <v>38</v>
      </c>
      <c r="C1170" s="70">
        <v>24799</v>
      </c>
      <c r="D1170" s="12">
        <v>43063</v>
      </c>
      <c r="E1170" s="31" t="s">
        <v>1821</v>
      </c>
      <c r="F1170" s="13" t="s">
        <v>17</v>
      </c>
      <c r="G1170" s="13" t="s">
        <v>18</v>
      </c>
      <c r="H1170" s="13" t="s">
        <v>18</v>
      </c>
      <c r="I1170" s="36" t="s">
        <v>689</v>
      </c>
      <c r="J1170" s="13">
        <v>996</v>
      </c>
      <c r="K117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BOŚ.6743.996.2017.IN</v>
      </c>
      <c r="L1170" s="12">
        <v>43081</v>
      </c>
      <c r="M1170" s="13" t="s">
        <v>19</v>
      </c>
      <c r="N1170" s="11">
        <f ca="1">IF(zgłoszenia[[#This Row],[ID]]&gt;0,IF(zgłoszenia[[#This Row],[Data zakończenia sprawy]]=0,TODAY()-D1170,zgłoszenia[[#This Row],[Data zakończenia sprawy]]-zgłoszenia[[#This Row],[Data wpływu wniosku]]),"")</f>
        <v>18</v>
      </c>
      <c r="O1170" s="65">
        <f>IF($F1170=dane!$B$8,6743+3,(IF($F1170=dane!$B$9,6743+4,(IF($F1170=dane!$B$10,6743+5,6743)))))</f>
        <v>6743</v>
      </c>
    </row>
    <row r="1171" spans="1:21" ht="45" x14ac:dyDescent="0.25">
      <c r="A1171" s="62">
        <v>1168</v>
      </c>
      <c r="B1171" s="14" t="s">
        <v>38</v>
      </c>
      <c r="C1171" s="70">
        <v>24803</v>
      </c>
      <c r="D1171" s="12">
        <v>43063</v>
      </c>
      <c r="E1171" s="31" t="s">
        <v>1822</v>
      </c>
      <c r="F1171" s="13" t="s">
        <v>17</v>
      </c>
      <c r="G1171" s="13" t="s">
        <v>18</v>
      </c>
      <c r="H1171" s="13" t="s">
        <v>471</v>
      </c>
      <c r="I1171" s="36" t="s">
        <v>1087</v>
      </c>
      <c r="J1171" s="13">
        <v>995</v>
      </c>
      <c r="K117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BOŚ.6743.995.2017.IN</v>
      </c>
      <c r="L1171" s="12">
        <v>43081</v>
      </c>
      <c r="M1171" s="13" t="s">
        <v>19</v>
      </c>
      <c r="N1171" s="11">
        <f ca="1">IF(zgłoszenia[[#This Row],[ID]]&gt;0,IF(zgłoszenia[[#This Row],[Data zakończenia sprawy]]=0,TODAY()-D1171,zgłoszenia[[#This Row],[Data zakończenia sprawy]]-zgłoszenia[[#This Row],[Data wpływu wniosku]]),"")</f>
        <v>18</v>
      </c>
      <c r="O1171" s="65">
        <f>IF($F1171=dane!$B$8,6743+3,(IF($F1171=dane!$B$9,6743+4,(IF($F1171=dane!$B$10,6743+5,6743)))))</f>
        <v>6743</v>
      </c>
    </row>
    <row r="1172" spans="1:21" ht="45" x14ac:dyDescent="0.25">
      <c r="A1172" s="62">
        <v>1169</v>
      </c>
      <c r="B1172" s="14" t="s">
        <v>40</v>
      </c>
      <c r="C1172" s="70">
        <v>24945</v>
      </c>
      <c r="D1172" s="12">
        <v>43066</v>
      </c>
      <c r="E1172" s="31" t="s">
        <v>1823</v>
      </c>
      <c r="F1172" s="13" t="s">
        <v>17</v>
      </c>
      <c r="G1172" s="13" t="s">
        <v>29</v>
      </c>
      <c r="H1172" s="13" t="s">
        <v>1824</v>
      </c>
      <c r="I1172" s="36" t="s">
        <v>1825</v>
      </c>
      <c r="J1172" s="13">
        <v>1033</v>
      </c>
      <c r="K117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BOŚ.6743.1033.2017.ŁD</v>
      </c>
      <c r="L1172" s="12">
        <v>43080</v>
      </c>
      <c r="M1172" s="13" t="s">
        <v>19</v>
      </c>
      <c r="N1172" s="11">
        <f ca="1">IF(zgłoszenia[[#This Row],[ID]]&gt;0,IF(zgłoszenia[[#This Row],[Data zakończenia sprawy]]=0,TODAY()-D1172,zgłoszenia[[#This Row],[Data zakończenia sprawy]]-zgłoszenia[[#This Row],[Data wpływu wniosku]]),"")</f>
        <v>14</v>
      </c>
      <c r="O1172" s="65">
        <f>IF($F1172=dane!$B$8,6743+3,(IF($F1172=dane!$B$9,6743+4,(IF($F1172=dane!$B$10,6743+5,6743)))))</f>
        <v>6743</v>
      </c>
    </row>
    <row r="1173" spans="1:21" ht="45" x14ac:dyDescent="0.25">
      <c r="A1173" s="62">
        <v>1170</v>
      </c>
      <c r="B1173" s="14" t="s">
        <v>40</v>
      </c>
      <c r="C1173" s="70">
        <v>24946</v>
      </c>
      <c r="D1173" s="12">
        <v>43066</v>
      </c>
      <c r="E1173" s="31" t="s">
        <v>1826</v>
      </c>
      <c r="F1173" s="13" t="s">
        <v>17</v>
      </c>
      <c r="G1173" s="13" t="s">
        <v>26</v>
      </c>
      <c r="H1173" s="13" t="s">
        <v>454</v>
      </c>
      <c r="I1173" s="36" t="s">
        <v>1827</v>
      </c>
      <c r="J1173" s="13">
        <v>1034</v>
      </c>
      <c r="K117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BOŚ.6743.1034.2017.ŁD</v>
      </c>
      <c r="L1173" s="12">
        <v>43084</v>
      </c>
      <c r="M1173" s="13" t="s">
        <v>19</v>
      </c>
      <c r="N1173" s="11">
        <f ca="1">IF(zgłoszenia[[#This Row],[ID]]&gt;0,IF(zgłoszenia[[#This Row],[Data zakończenia sprawy]]=0,TODAY()-D1173,zgłoszenia[[#This Row],[Data zakończenia sprawy]]-zgłoszenia[[#This Row],[Data wpływu wniosku]]),"")</f>
        <v>18</v>
      </c>
      <c r="O1173" s="65">
        <f>IF($F1173=dane!$B$8,6743+3,(IF($F1173=dane!$B$9,6743+4,(IF($F1173=dane!$B$10,6743+5,6743)))))</f>
        <v>6743</v>
      </c>
    </row>
    <row r="1174" spans="1:21" ht="45" x14ac:dyDescent="0.25">
      <c r="A1174" s="62">
        <v>1171</v>
      </c>
      <c r="B1174" s="14" t="s">
        <v>40</v>
      </c>
      <c r="C1174" s="70">
        <v>24923</v>
      </c>
      <c r="D1174" s="12">
        <v>43066</v>
      </c>
      <c r="E1174" s="31" t="s">
        <v>1828</v>
      </c>
      <c r="F1174" s="13" t="s">
        <v>17</v>
      </c>
      <c r="G1174" s="13" t="s">
        <v>29</v>
      </c>
      <c r="H1174" s="13" t="s">
        <v>87</v>
      </c>
      <c r="I1174" s="36" t="s">
        <v>1829</v>
      </c>
      <c r="J1174" s="13">
        <v>1031</v>
      </c>
      <c r="K117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BOŚ.6743.1031.2017.ŁD</v>
      </c>
      <c r="L1174" s="12">
        <v>43084</v>
      </c>
      <c r="M1174" s="13" t="s">
        <v>19</v>
      </c>
      <c r="N1174" s="11">
        <f ca="1">IF(zgłoszenia[[#This Row],[ID]]&gt;0,IF(zgłoszenia[[#This Row],[Data zakończenia sprawy]]=0,TODAY()-D1174,zgłoszenia[[#This Row],[Data zakończenia sprawy]]-zgłoszenia[[#This Row],[Data wpływu wniosku]]),"")</f>
        <v>18</v>
      </c>
      <c r="O1174" s="65">
        <f>IF($F1174=dane!$B$8,6743+3,(IF($F1174=dane!$B$9,6743+4,(IF($F1174=dane!$B$10,6743+5,6743)))))</f>
        <v>6743</v>
      </c>
    </row>
    <row r="1175" spans="1:21" ht="60" x14ac:dyDescent="0.25">
      <c r="A1175" s="62">
        <v>1172</v>
      </c>
      <c r="B1175" s="14" t="s">
        <v>40</v>
      </c>
      <c r="C1175" s="70">
        <v>24922</v>
      </c>
      <c r="D1175" s="12">
        <v>43066</v>
      </c>
      <c r="E1175" s="31" t="s">
        <v>1830</v>
      </c>
      <c r="F1175" s="13" t="s">
        <v>28</v>
      </c>
      <c r="G1175" s="13" t="s">
        <v>29</v>
      </c>
      <c r="H1175" s="13" t="s">
        <v>658</v>
      </c>
      <c r="I1175" s="36" t="s">
        <v>1831</v>
      </c>
      <c r="J1175" s="13">
        <v>1027</v>
      </c>
      <c r="K117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BOŚ.6743.1027.2017.ŁD</v>
      </c>
      <c r="L1175" s="12">
        <v>43081</v>
      </c>
      <c r="M1175" s="13" t="s">
        <v>19</v>
      </c>
      <c r="N1175" s="11">
        <f ca="1">IF(zgłoszenia[[#This Row],[ID]]&gt;0,IF(zgłoszenia[[#This Row],[Data zakończenia sprawy]]=0,TODAY()-D1175,zgłoszenia[[#This Row],[Data zakończenia sprawy]]-zgłoszenia[[#This Row],[Data wpływu wniosku]]),"")</f>
        <v>15</v>
      </c>
      <c r="O1175" s="65">
        <f>IF($F1175=dane!$B$8,6743+3,(IF($F1175=dane!$B$9,6743+4,(IF($F1175=dane!$B$10,6743+5,6743)))))</f>
        <v>6743</v>
      </c>
    </row>
    <row r="1176" spans="1:21" ht="45" x14ac:dyDescent="0.25">
      <c r="A1176" s="62">
        <f>IF(zgłoszenia[[#This Row],[ID]]&gt;0,A1175+1,"--")</f>
        <v>1173</v>
      </c>
      <c r="B1176" s="14" t="s">
        <v>11</v>
      </c>
      <c r="C1176" s="70" t="s">
        <v>1832</v>
      </c>
      <c r="D1176" s="12">
        <v>43063</v>
      </c>
      <c r="E1176" s="31" t="s">
        <v>1833</v>
      </c>
      <c r="F1176" s="13" t="s">
        <v>23</v>
      </c>
      <c r="G1176" s="13" t="s">
        <v>32</v>
      </c>
      <c r="H1176" s="13" t="s">
        <v>227</v>
      </c>
      <c r="I1176" s="36" t="s">
        <v>1834</v>
      </c>
      <c r="J1176" s="13">
        <v>997</v>
      </c>
      <c r="K117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BOŚ.6743.997.2017.AA</v>
      </c>
      <c r="L1176" s="12">
        <v>43084</v>
      </c>
      <c r="M1176" s="13" t="s">
        <v>19</v>
      </c>
      <c r="N1176" s="11">
        <f ca="1">IF(zgłoszenia[[#This Row],[ID]]&gt;0,IF(zgłoszenia[[#This Row],[Data zakończenia sprawy]]=0,TODAY()-D1176,zgłoszenia[[#This Row],[Data zakończenia sprawy]]-zgłoszenia[[#This Row],[Data wpływu wniosku]]),"")</f>
        <v>21</v>
      </c>
      <c r="O1176" s="65">
        <f>IF($F1176=dane!$B$8,6743+3,(IF($F1176=dane!$B$9,6743+4,(IF($F1176=dane!$B$10,6743+5,6743)))))</f>
        <v>6743</v>
      </c>
    </row>
    <row r="1177" spans="1:21" ht="45" x14ac:dyDescent="0.25">
      <c r="A1177" s="62">
        <f>IF(zgłoszenia[[#This Row],[ID]]&gt;0,A1176+1,"--")</f>
        <v>1174</v>
      </c>
      <c r="B1177" s="14" t="s">
        <v>40</v>
      </c>
      <c r="C1177" s="70" t="s">
        <v>1835</v>
      </c>
      <c r="D1177" s="12">
        <v>43059</v>
      </c>
      <c r="E1177" s="31" t="s">
        <v>149</v>
      </c>
      <c r="F1177" s="13" t="s">
        <v>58</v>
      </c>
      <c r="G1177" s="13" t="s">
        <v>21</v>
      </c>
      <c r="H1177" s="13" t="s">
        <v>230</v>
      </c>
      <c r="I1177" s="36" t="s">
        <v>1836</v>
      </c>
      <c r="J1177" s="77">
        <v>107</v>
      </c>
      <c r="K1177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BOŚ.6746.107.2017.ŁD</v>
      </c>
      <c r="L1177" s="93">
        <v>43073</v>
      </c>
      <c r="M1177" s="77" t="s">
        <v>19</v>
      </c>
      <c r="N1177" s="88">
        <f ca="1">IF(zgłoszenia[[#This Row],[ID]]&gt;0,IF(zgłoszenia[[#This Row],[Data zakończenia sprawy]]=0,TODAY()-D1177,zgłoszenia[[#This Row],[Data zakończenia sprawy]]-zgłoszenia[[#This Row],[Data wpływu wniosku]]),"")</f>
        <v>14</v>
      </c>
      <c r="O1177" s="69">
        <f>IF($F1177=dane!$B$8,6743+3,(IF($F1177=dane!$B$9,6743+4,(IF($F1177=dane!$B$10,6743+5,6743)))))</f>
        <v>6746</v>
      </c>
      <c r="P1177" s="74"/>
      <c r="Q1177" s="74"/>
      <c r="R1177" s="74"/>
      <c r="S1177" s="74"/>
      <c r="T1177" s="74"/>
      <c r="U1177" s="74"/>
    </row>
    <row r="1178" spans="1:21" ht="45" x14ac:dyDescent="0.25">
      <c r="A1178" s="62">
        <f>IF(zgłoszenia[[#This Row],[ID]]&gt;0,A1177+1,"--")</f>
        <v>1175</v>
      </c>
      <c r="B1178" s="14" t="s">
        <v>11</v>
      </c>
      <c r="C1178" s="70">
        <v>25158</v>
      </c>
      <c r="D1178" s="12">
        <v>43068</v>
      </c>
      <c r="E1178" s="31" t="s">
        <v>1837</v>
      </c>
      <c r="F1178" s="13" t="s">
        <v>23</v>
      </c>
      <c r="G1178" s="13" t="s">
        <v>30</v>
      </c>
      <c r="H1178" s="13" t="s">
        <v>896</v>
      </c>
      <c r="I1178" s="36" t="s">
        <v>1838</v>
      </c>
      <c r="J1178" s="77">
        <v>1021</v>
      </c>
      <c r="K1178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BOŚ.6743.1021.2017.AA</v>
      </c>
      <c r="L1178" s="93">
        <v>43087</v>
      </c>
      <c r="M1178" s="77" t="s">
        <v>19</v>
      </c>
      <c r="N1178" s="88">
        <f ca="1">IF(zgłoszenia[[#This Row],[ID]]&gt;0,IF(zgłoszenia[[#This Row],[Data zakończenia sprawy]]=0,TODAY()-D1178,zgłoszenia[[#This Row],[Data zakończenia sprawy]]-zgłoszenia[[#This Row],[Data wpływu wniosku]]),"")</f>
        <v>19</v>
      </c>
      <c r="O1178" s="69">
        <f>IF($F1178=dane!$B$8,6743+3,(IF($F1178=dane!$B$9,6743+4,(IF($F1178=dane!$B$10,6743+5,6743)))))</f>
        <v>6743</v>
      </c>
      <c r="P1178" s="74"/>
      <c r="Q1178" s="74"/>
      <c r="R1178" s="74"/>
      <c r="S1178" s="74"/>
      <c r="T1178" s="74"/>
      <c r="U1178" s="74"/>
    </row>
    <row r="1179" spans="1:21" ht="45" x14ac:dyDescent="0.25">
      <c r="A1179" s="62">
        <f>IF(zgłoszenia[[#This Row],[ID]]&gt;0,A1178+1,"--")</f>
        <v>1176</v>
      </c>
      <c r="B1179" s="14" t="s">
        <v>40</v>
      </c>
      <c r="C1179" s="70">
        <v>25168</v>
      </c>
      <c r="D1179" s="12">
        <v>43068</v>
      </c>
      <c r="E1179" s="31" t="s">
        <v>149</v>
      </c>
      <c r="F1179" s="13" t="s">
        <v>58</v>
      </c>
      <c r="G1179" s="13" t="s">
        <v>33</v>
      </c>
      <c r="H1179" s="13" t="s">
        <v>147</v>
      </c>
      <c r="I1179" s="36" t="s">
        <v>1839</v>
      </c>
      <c r="J1179" s="77">
        <v>112</v>
      </c>
      <c r="K1179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BOŚ.6746.112.2017.ŁD</v>
      </c>
      <c r="L1179" s="93">
        <v>43084</v>
      </c>
      <c r="M1179" s="77" t="s">
        <v>19</v>
      </c>
      <c r="N1179" s="88">
        <f ca="1">IF(zgłoszenia[[#This Row],[ID]]&gt;0,IF(zgłoszenia[[#This Row],[Data zakończenia sprawy]]=0,TODAY()-D1179,zgłoszenia[[#This Row],[Data zakończenia sprawy]]-zgłoszenia[[#This Row],[Data wpływu wniosku]]),"")</f>
        <v>16</v>
      </c>
      <c r="O1179" s="69">
        <f>IF($F1179=dane!$B$8,6743+3,(IF($F1179=dane!$B$9,6743+4,(IF($F1179=dane!$B$10,6743+5,6743)))))</f>
        <v>6746</v>
      </c>
      <c r="P1179" s="74"/>
      <c r="Q1179" s="74"/>
      <c r="R1179" s="74"/>
      <c r="S1179" s="74"/>
      <c r="T1179" s="74"/>
      <c r="U1179" s="74"/>
    </row>
    <row r="1180" spans="1:21" ht="45" x14ac:dyDescent="0.25">
      <c r="A1180" s="62">
        <f>IF(zgłoszenia[[#This Row],[ID]]&gt;0,A1179+1,"--")</f>
        <v>1177</v>
      </c>
      <c r="B1180" s="14" t="s">
        <v>40</v>
      </c>
      <c r="C1180" s="70">
        <v>25078</v>
      </c>
      <c r="D1180" s="12">
        <v>43067</v>
      </c>
      <c r="E1180" s="31" t="s">
        <v>218</v>
      </c>
      <c r="F1180" s="13" t="s">
        <v>57</v>
      </c>
      <c r="G1180" s="13" t="s">
        <v>24</v>
      </c>
      <c r="H1180" s="13" t="s">
        <v>140</v>
      </c>
      <c r="I1180" s="36" t="s">
        <v>1840</v>
      </c>
      <c r="J1180" s="77">
        <v>84</v>
      </c>
      <c r="K1180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BOŚ.6748.84.2017.ŁD</v>
      </c>
      <c r="L1180" s="93">
        <v>43084</v>
      </c>
      <c r="M1180" s="106" t="s">
        <v>31</v>
      </c>
      <c r="N1180" s="88">
        <f ca="1">IF(zgłoszenia[[#This Row],[ID]]&gt;0,IF(zgłoszenia[[#This Row],[Data zakończenia sprawy]]=0,TODAY()-D1180,zgłoszenia[[#This Row],[Data zakończenia sprawy]]-zgłoszenia[[#This Row],[Data wpływu wniosku]]),"")</f>
        <v>17</v>
      </c>
      <c r="O1180" s="69">
        <f>IF($F1180=dane!$B$8,6743+3,(IF($F1180=dane!$B$9,6743+4,(IF($F1180=dane!$B$10,6743+5,6743)))))</f>
        <v>6748</v>
      </c>
      <c r="P1180" s="74"/>
      <c r="Q1180" s="74"/>
      <c r="R1180" s="74"/>
      <c r="S1180" s="74"/>
      <c r="T1180" s="74"/>
      <c r="U1180" s="74"/>
    </row>
    <row r="1181" spans="1:21" ht="45" x14ac:dyDescent="0.25">
      <c r="A1181" s="62">
        <f>IF(zgłoszenia[[#This Row],[ID]]&gt;0,A1180+1,"--")</f>
        <v>1178</v>
      </c>
      <c r="B1181" s="14" t="s">
        <v>37</v>
      </c>
      <c r="C1181" s="70">
        <v>25110</v>
      </c>
      <c r="D1181" s="12">
        <v>43068</v>
      </c>
      <c r="E1181" s="31" t="s">
        <v>1841</v>
      </c>
      <c r="F1181" s="13" t="s">
        <v>57</v>
      </c>
      <c r="G1181" s="13" t="s">
        <v>29</v>
      </c>
      <c r="H1181" s="13" t="s">
        <v>87</v>
      </c>
      <c r="I1181" s="36" t="s">
        <v>1842</v>
      </c>
      <c r="J1181" s="77">
        <v>80</v>
      </c>
      <c r="K1181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BOŚ.6748.80.2017.AŁ</v>
      </c>
      <c r="L1181" s="93">
        <v>43082</v>
      </c>
      <c r="M1181" s="77" t="s">
        <v>19</v>
      </c>
      <c r="N1181" s="88">
        <f ca="1">IF(zgłoszenia[[#This Row],[ID]]&gt;0,IF(zgłoszenia[[#This Row],[Data zakończenia sprawy]]=0,TODAY()-D1181,zgłoszenia[[#This Row],[Data zakończenia sprawy]]-zgłoszenia[[#This Row],[Data wpływu wniosku]]),"")</f>
        <v>14</v>
      </c>
      <c r="O1181" s="69">
        <f>IF($F1181=dane!$B$8,6743+3,(IF($F1181=dane!$B$9,6743+4,(IF($F1181=dane!$B$10,6743+5,6743)))))</f>
        <v>6748</v>
      </c>
      <c r="P1181" s="74"/>
      <c r="Q1181" s="74"/>
      <c r="R1181" s="74"/>
      <c r="S1181" s="74"/>
      <c r="T1181" s="74"/>
      <c r="U1181" s="74"/>
    </row>
    <row r="1182" spans="1:21" ht="30" x14ac:dyDescent="0.25">
      <c r="A1182" s="62">
        <f>IF(zgłoszenia[[#This Row],[ID]]&gt;0,A1181+1,"--")</f>
        <v>1179</v>
      </c>
      <c r="B1182" s="14" t="s">
        <v>11</v>
      </c>
      <c r="C1182" s="70">
        <v>25075</v>
      </c>
      <c r="D1182" s="12">
        <v>43067</v>
      </c>
      <c r="E1182" s="31" t="s">
        <v>1843</v>
      </c>
      <c r="F1182" s="13" t="s">
        <v>17</v>
      </c>
      <c r="G1182" s="13" t="s">
        <v>30</v>
      </c>
      <c r="H1182" s="13" t="s">
        <v>264</v>
      </c>
      <c r="I1182" s="36" t="s">
        <v>1844</v>
      </c>
      <c r="J1182" s="13">
        <v>1006</v>
      </c>
      <c r="K118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BOŚ.6743.1006.2017.AA</v>
      </c>
      <c r="L1182" s="12">
        <v>43087</v>
      </c>
      <c r="M1182" s="113" t="s">
        <v>62</v>
      </c>
      <c r="N1182" s="11">
        <f ca="1">IF(zgłoszenia[[#This Row],[ID]]&gt;0,IF(zgłoszenia[[#This Row],[Data zakończenia sprawy]]=0,TODAY()-D1182,zgłoszenia[[#This Row],[Data zakończenia sprawy]]-zgłoszenia[[#This Row],[Data wpływu wniosku]]),"")</f>
        <v>20</v>
      </c>
      <c r="O1182" s="65">
        <f>IF($F1182=dane!$B$8,6743+3,(IF($F1182=dane!$B$9,6743+4,(IF($F1182=dane!$B$10,6743+5,6743)))))</f>
        <v>6743</v>
      </c>
    </row>
    <row r="1183" spans="1:21" ht="45" x14ac:dyDescent="0.25">
      <c r="A1183" s="62">
        <f>IF(zgłoszenia[[#This Row],[ID]]&gt;0,A1182+1,"--")</f>
        <v>1180</v>
      </c>
      <c r="B1183" s="14" t="s">
        <v>11</v>
      </c>
      <c r="C1183" s="70">
        <v>25073</v>
      </c>
      <c r="D1183" s="12">
        <v>43067</v>
      </c>
      <c r="E1183" s="31" t="s">
        <v>339</v>
      </c>
      <c r="F1183" s="13" t="s">
        <v>17</v>
      </c>
      <c r="G1183" s="13" t="s">
        <v>30</v>
      </c>
      <c r="H1183" s="13" t="s">
        <v>264</v>
      </c>
      <c r="I1183" s="36" t="s">
        <v>1844</v>
      </c>
      <c r="J1183" s="13">
        <v>1005</v>
      </c>
      <c r="K118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BOŚ.6743.1005.2017.AA</v>
      </c>
      <c r="L1183" s="12">
        <v>43087</v>
      </c>
      <c r="M1183" s="13" t="s">
        <v>19</v>
      </c>
      <c r="N1183" s="11">
        <f ca="1">IF(zgłoszenia[[#This Row],[ID]]&gt;0,IF(zgłoszenia[[#This Row],[Data zakończenia sprawy]]=0,TODAY()-D1183,zgłoszenia[[#This Row],[Data zakończenia sprawy]]-zgłoszenia[[#This Row],[Data wpływu wniosku]]),"")</f>
        <v>20</v>
      </c>
      <c r="O1183" s="65">
        <f>IF($F1183=dane!$B$8,6743+3,(IF($F1183=dane!$B$9,6743+4,(IF($F1183=dane!$B$10,6743+5,6743)))))</f>
        <v>6743</v>
      </c>
    </row>
    <row r="1184" spans="1:21" ht="45" x14ac:dyDescent="0.25">
      <c r="A1184" s="62">
        <f>IF(zgłoszenia[[#This Row],[ID]]&gt;0,A1183+1,"--")</f>
        <v>1181</v>
      </c>
      <c r="B1184" s="14" t="s">
        <v>36</v>
      </c>
      <c r="C1184" s="70">
        <v>25144</v>
      </c>
      <c r="D1184" s="12">
        <v>43068</v>
      </c>
      <c r="E1184" s="31" t="s">
        <v>1845</v>
      </c>
      <c r="F1184" s="13" t="s">
        <v>23</v>
      </c>
      <c r="G1184" s="13" t="s">
        <v>29</v>
      </c>
      <c r="H1184" s="13" t="s">
        <v>658</v>
      </c>
      <c r="I1184" s="36" t="s">
        <v>1846</v>
      </c>
      <c r="J1184" s="13">
        <v>1011</v>
      </c>
      <c r="K118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BOŚ.6743.1011.2017.KŻ</v>
      </c>
      <c r="L1184" s="12">
        <v>43087</v>
      </c>
      <c r="M1184" s="13" t="s">
        <v>19</v>
      </c>
      <c r="N1184" s="11">
        <f ca="1">IF(zgłoszenia[[#This Row],[ID]]&gt;0,IF(zgłoszenia[[#This Row],[Data zakończenia sprawy]]=0,TODAY()-D1184,zgłoszenia[[#This Row],[Data zakończenia sprawy]]-zgłoszenia[[#This Row],[Data wpływu wniosku]]),"")</f>
        <v>19</v>
      </c>
      <c r="O1184" s="65">
        <f>IF($F1184=dane!$B$8,6743+3,(IF($F1184=dane!$B$9,6743+4,(IF($F1184=dane!$B$10,6743+5,6743)))))</f>
        <v>6743</v>
      </c>
    </row>
    <row r="1185" spans="1:23" ht="45" x14ac:dyDescent="0.25">
      <c r="A1185" s="62">
        <f>IF(zgłoszenia[[#This Row],[ID]]&gt;0,A1184+1,"--")</f>
        <v>1182</v>
      </c>
      <c r="B1185" s="14" t="s">
        <v>36</v>
      </c>
      <c r="C1185" s="70">
        <v>25077</v>
      </c>
      <c r="D1185" s="12">
        <v>43067</v>
      </c>
      <c r="E1185" s="31" t="s">
        <v>1634</v>
      </c>
      <c r="F1185" s="13" t="s">
        <v>17</v>
      </c>
      <c r="G1185" s="13" t="s">
        <v>29</v>
      </c>
      <c r="H1185" s="13" t="s">
        <v>29</v>
      </c>
      <c r="I1185" s="36" t="s">
        <v>314</v>
      </c>
      <c r="J1185" s="13">
        <v>1010</v>
      </c>
      <c r="K118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BOŚ.6743.1010.2017.KŻ</v>
      </c>
      <c r="L1185" s="12">
        <v>43087</v>
      </c>
      <c r="M1185" s="13" t="s">
        <v>19</v>
      </c>
      <c r="N1185" s="11">
        <f ca="1">IF(zgłoszenia[[#This Row],[ID]]&gt;0,IF(zgłoszenia[[#This Row],[Data zakończenia sprawy]]=0,TODAY()-D1185,zgłoszenia[[#This Row],[Data zakończenia sprawy]]-zgłoszenia[[#This Row],[Data wpływu wniosku]]),"")</f>
        <v>20</v>
      </c>
      <c r="O1185" s="65">
        <f>IF($F1185=dane!$B$8,6743+3,(IF($F1185=dane!$B$9,6743+4,(IF($F1185=dane!$B$10,6743+5,6743)))))</f>
        <v>6743</v>
      </c>
    </row>
    <row r="1186" spans="1:23" ht="45" x14ac:dyDescent="0.25">
      <c r="A1186" s="62">
        <f>IF(zgłoszenia[[#This Row],[ID]]&gt;0,A1185+1,"--")</f>
        <v>1183</v>
      </c>
      <c r="B1186" s="14" t="s">
        <v>61</v>
      </c>
      <c r="C1186" s="70">
        <v>25105</v>
      </c>
      <c r="D1186" s="12">
        <v>43068</v>
      </c>
      <c r="E1186" s="31" t="s">
        <v>1847</v>
      </c>
      <c r="F1186" s="13" t="s">
        <v>23</v>
      </c>
      <c r="G1186" s="13" t="s">
        <v>32</v>
      </c>
      <c r="H1186" s="13" t="s">
        <v>1848</v>
      </c>
      <c r="I1186" s="36" t="s">
        <v>1849</v>
      </c>
      <c r="J1186" s="13">
        <v>1013</v>
      </c>
      <c r="K118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BOŚ.6743.1013.2017.WK</v>
      </c>
      <c r="L1186" s="12">
        <v>43088</v>
      </c>
      <c r="M1186" s="13" t="s">
        <v>19</v>
      </c>
      <c r="N1186" s="11">
        <f ca="1">IF(zgłoszenia[[#This Row],[ID]]&gt;0,IF(zgłoszenia[[#This Row],[Data zakończenia sprawy]]=0,TODAY()-D1186,zgłoszenia[[#This Row],[Data zakończenia sprawy]]-zgłoszenia[[#This Row],[Data wpływu wniosku]]),"")</f>
        <v>20</v>
      </c>
      <c r="O1186" s="65">
        <f>IF($F1186=dane!$B$8,6743+3,(IF($F1186=dane!$B$9,6743+4,(IF($F1186=dane!$B$10,6743+5,6743)))))</f>
        <v>6743</v>
      </c>
    </row>
    <row r="1187" spans="1:23" ht="45" x14ac:dyDescent="0.25">
      <c r="A1187" s="62">
        <f>IF(zgłoszenia[[#This Row],[ID]]&gt;0,A1186+1,"--")</f>
        <v>1184</v>
      </c>
      <c r="B1187" s="14" t="s">
        <v>39</v>
      </c>
      <c r="C1187" s="70">
        <v>25202</v>
      </c>
      <c r="D1187" s="12">
        <v>43069</v>
      </c>
      <c r="E1187" s="31" t="s">
        <v>1850</v>
      </c>
      <c r="F1187" s="13" t="s">
        <v>23</v>
      </c>
      <c r="G1187" s="13" t="s">
        <v>32</v>
      </c>
      <c r="H1187" s="13" t="s">
        <v>1851</v>
      </c>
      <c r="I1187" s="36" t="s">
        <v>1085</v>
      </c>
      <c r="J1187" s="13">
        <v>1008</v>
      </c>
      <c r="K118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BOŚ.6743.1008.2017.MS</v>
      </c>
      <c r="L1187" s="12">
        <v>43089</v>
      </c>
      <c r="M1187" s="13" t="s">
        <v>19</v>
      </c>
      <c r="N1187" s="11">
        <f ca="1">IF(zgłoszenia[[#This Row],[ID]]&gt;0,IF(zgłoszenia[[#This Row],[Data zakończenia sprawy]]=0,TODAY()-D1187,zgłoszenia[[#This Row],[Data zakończenia sprawy]]-zgłoszenia[[#This Row],[Data wpływu wniosku]]),"")</f>
        <v>20</v>
      </c>
      <c r="O1187" s="65">
        <f>IF($F1187=dane!$B$8,6743+3,(IF($F1187=dane!$B$9,6743+4,(IF($F1187=dane!$B$10,6743+5,6743)))))</f>
        <v>6743</v>
      </c>
    </row>
    <row r="1188" spans="1:23" ht="45" x14ac:dyDescent="0.25">
      <c r="A1188" s="62">
        <f>IF(zgłoszenia[[#This Row],[ID]]&gt;0,A1187+1,"--")</f>
        <v>1185</v>
      </c>
      <c r="B1188" s="14" t="s">
        <v>39</v>
      </c>
      <c r="C1188" s="70">
        <v>25207</v>
      </c>
      <c r="D1188" s="12">
        <v>43069</v>
      </c>
      <c r="E1188" s="31" t="s">
        <v>1690</v>
      </c>
      <c r="F1188" s="13" t="s">
        <v>25</v>
      </c>
      <c r="G1188" s="13" t="s">
        <v>32</v>
      </c>
      <c r="H1188" s="13" t="s">
        <v>1851</v>
      </c>
      <c r="I1188" s="36" t="s">
        <v>881</v>
      </c>
      <c r="J1188" s="13">
        <v>1009</v>
      </c>
      <c r="K118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BOŚ.6743.1009.2017.MS</v>
      </c>
      <c r="L1188" s="12">
        <v>43088</v>
      </c>
      <c r="M1188" s="13" t="s">
        <v>19</v>
      </c>
      <c r="N1188" s="11">
        <f ca="1">IF(zgłoszenia[[#This Row],[ID]]&gt;0,IF(zgłoszenia[[#This Row],[Data zakończenia sprawy]]=0,TODAY()-D1188,zgłoszenia[[#This Row],[Data zakończenia sprawy]]-zgłoszenia[[#This Row],[Data wpływu wniosku]]),"")</f>
        <v>19</v>
      </c>
      <c r="O1188" s="65">
        <f>IF($F1188=dane!$B$8,6743+3,(IF($F1188=dane!$B$9,6743+4,(IF($F1188=dane!$B$10,6743+5,6743)))))</f>
        <v>6743</v>
      </c>
    </row>
    <row r="1189" spans="1:23" ht="45" x14ac:dyDescent="0.25">
      <c r="A1189" s="62">
        <f>IF(zgłoszenia[[#This Row],[ID]]&gt;0,A1188+1,"--")</f>
        <v>1186</v>
      </c>
      <c r="B1189" s="14" t="s">
        <v>39</v>
      </c>
      <c r="C1189" s="70">
        <v>25198</v>
      </c>
      <c r="D1189" s="12">
        <v>43069</v>
      </c>
      <c r="E1189" s="31" t="s">
        <v>1852</v>
      </c>
      <c r="F1189" s="13" t="s">
        <v>23</v>
      </c>
      <c r="G1189" s="13" t="s">
        <v>32</v>
      </c>
      <c r="H1189" s="13" t="s">
        <v>227</v>
      </c>
      <c r="I1189" s="36" t="s">
        <v>1853</v>
      </c>
      <c r="J1189" s="13">
        <v>1007</v>
      </c>
      <c r="K118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BOŚ.6743.1007.2017.MS</v>
      </c>
      <c r="L1189" s="12">
        <v>43087</v>
      </c>
      <c r="M1189" s="13" t="s">
        <v>19</v>
      </c>
      <c r="N1189" s="11">
        <f ca="1">IF(zgłoszenia[[#This Row],[ID]]&gt;0,IF(zgłoszenia[[#This Row],[Data zakończenia sprawy]]=0,TODAY()-D1189,zgłoszenia[[#This Row],[Data zakończenia sprawy]]-zgłoszenia[[#This Row],[Data wpływu wniosku]]),"")</f>
        <v>18</v>
      </c>
      <c r="O1189" s="65">
        <f>IF($F1189=dane!$B$8,6743+3,(IF($F1189=dane!$B$9,6743+4,(IF($F1189=dane!$B$10,6743+5,6743)))))</f>
        <v>6743</v>
      </c>
    </row>
    <row r="1190" spans="1:23" ht="45" x14ac:dyDescent="0.25">
      <c r="A1190" s="62">
        <f>IF(zgłoszenia[[#This Row],[ID]]&gt;0,A1189+1,"--")</f>
        <v>1187</v>
      </c>
      <c r="B1190" s="14" t="s">
        <v>38</v>
      </c>
      <c r="C1190" s="70">
        <v>25108</v>
      </c>
      <c r="D1190" s="12">
        <v>43069</v>
      </c>
      <c r="E1190" s="31" t="s">
        <v>1854</v>
      </c>
      <c r="F1190" s="13" t="s">
        <v>17</v>
      </c>
      <c r="G1190" s="13" t="s">
        <v>18</v>
      </c>
      <c r="H1190" s="13" t="s">
        <v>635</v>
      </c>
      <c r="I1190" s="36" t="s">
        <v>1855</v>
      </c>
      <c r="J1190" s="13">
        <v>1016</v>
      </c>
      <c r="K119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BOŚ.6743.1016.2017.IN</v>
      </c>
      <c r="L1190" s="12">
        <v>43082</v>
      </c>
      <c r="M1190" s="13" t="s">
        <v>19</v>
      </c>
      <c r="N1190" s="11">
        <f ca="1">IF(zgłoszenia[[#This Row],[ID]]&gt;0,IF(zgłoszenia[[#This Row],[Data zakończenia sprawy]]=0,TODAY()-D1190,zgłoszenia[[#This Row],[Data zakończenia sprawy]]-zgłoszenia[[#This Row],[Data wpływu wniosku]]),"")</f>
        <v>13</v>
      </c>
      <c r="O1190" s="65">
        <f>IF($F1190=dane!$B$8,6743+3,(IF($F1190=dane!$B$9,6743+4,(IF($F1190=dane!$B$10,6743+5,6743)))))</f>
        <v>6743</v>
      </c>
    </row>
    <row r="1191" spans="1:23" ht="45" x14ac:dyDescent="0.25">
      <c r="A1191" s="62">
        <f>IF(zgłoszenia[[#This Row],[ID]]&gt;0,A1190+1,"--")</f>
        <v>1188</v>
      </c>
      <c r="B1191" s="14" t="s">
        <v>38</v>
      </c>
      <c r="C1191" s="70">
        <v>25297</v>
      </c>
      <c r="D1191" s="12">
        <v>43070</v>
      </c>
      <c r="E1191" s="31" t="s">
        <v>1488</v>
      </c>
      <c r="F1191" s="13" t="s">
        <v>23</v>
      </c>
      <c r="G1191" s="13" t="s">
        <v>18</v>
      </c>
      <c r="H1191" s="13" t="s">
        <v>520</v>
      </c>
      <c r="I1191" s="36" t="s">
        <v>1699</v>
      </c>
      <c r="J1191" s="13">
        <v>1017</v>
      </c>
      <c r="K119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BOŚ.6743.1017.2017.IN</v>
      </c>
      <c r="L1191" s="12">
        <v>43082</v>
      </c>
      <c r="M1191" s="13" t="s">
        <v>19</v>
      </c>
      <c r="N1191" s="11">
        <f ca="1">IF(zgłoszenia[[#This Row],[ID]]&gt;0,IF(zgłoszenia[[#This Row],[Data zakończenia sprawy]]=0,TODAY()-D1191,zgłoszenia[[#This Row],[Data zakończenia sprawy]]-zgłoszenia[[#This Row],[Data wpływu wniosku]]),"")</f>
        <v>12</v>
      </c>
      <c r="O1191" s="65">
        <f>IF($F1191=dane!$B$8,6743+3,(IF($F1191=dane!$B$9,6743+4,(IF($F1191=dane!$B$10,6743+5,6743)))))</f>
        <v>6743</v>
      </c>
    </row>
    <row r="1192" spans="1:23" ht="30" x14ac:dyDescent="0.25">
      <c r="A1192" s="62">
        <f>IF(zgłoszenia[[#This Row],[ID]]&gt;0,A1191+1,"--")</f>
        <v>1189</v>
      </c>
      <c r="B1192" s="14" t="s">
        <v>61</v>
      </c>
      <c r="C1192" s="70">
        <v>25292</v>
      </c>
      <c r="D1192" s="12">
        <v>43070</v>
      </c>
      <c r="E1192" s="31" t="s">
        <v>1856</v>
      </c>
      <c r="F1192" s="13" t="s">
        <v>17</v>
      </c>
      <c r="G1192" s="13" t="s">
        <v>29</v>
      </c>
      <c r="H1192" s="13" t="s">
        <v>118</v>
      </c>
      <c r="I1192" s="36" t="s">
        <v>1857</v>
      </c>
      <c r="J1192" s="13">
        <v>1012</v>
      </c>
      <c r="K119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BOŚ.6743.1012.2017.WK</v>
      </c>
      <c r="L1192" s="12">
        <v>43090</v>
      </c>
      <c r="M1192" s="13" t="s">
        <v>22</v>
      </c>
      <c r="N1192" s="11">
        <f ca="1">IF(zgłoszenia[[#This Row],[ID]]&gt;0,IF(zgłoszenia[[#This Row],[Data zakończenia sprawy]]=0,TODAY()-D1192,zgłoszenia[[#This Row],[Data zakończenia sprawy]]-zgłoszenia[[#This Row],[Data wpływu wniosku]]),"")</f>
        <v>20</v>
      </c>
      <c r="O1192" s="65">
        <f>IF($F1192=dane!$B$8,6743+3,(IF($F1192=dane!$B$9,6743+4,(IF($F1192=dane!$B$10,6743+5,6743)))))</f>
        <v>6743</v>
      </c>
    </row>
    <row r="1193" spans="1:23" ht="30" x14ac:dyDescent="0.25">
      <c r="A1193" s="62">
        <f>IF(zgłoszenia[[#This Row],[ID]]&gt;0,A1192+1,"--")</f>
        <v>1190</v>
      </c>
      <c r="B1193" s="14" t="s">
        <v>60</v>
      </c>
      <c r="C1193" s="70">
        <v>25312</v>
      </c>
      <c r="D1193" s="12">
        <v>43070</v>
      </c>
      <c r="E1193" s="31" t="s">
        <v>1858</v>
      </c>
      <c r="F1193" s="13" t="s">
        <v>23</v>
      </c>
      <c r="G1193" s="13" t="s">
        <v>33</v>
      </c>
      <c r="H1193" s="13" t="s">
        <v>1859</v>
      </c>
      <c r="I1193" s="36" t="s">
        <v>1860</v>
      </c>
      <c r="J1193" s="13">
        <v>1015</v>
      </c>
      <c r="K119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BOŚ.6743.1015.2017.EJ</v>
      </c>
      <c r="L1193" s="12">
        <v>43080</v>
      </c>
      <c r="M1193" s="113" t="s">
        <v>31</v>
      </c>
      <c r="N1193" s="11">
        <f ca="1">IF(zgłoszenia[[#This Row],[ID]]&gt;0,IF(zgłoszenia[[#This Row],[Data zakończenia sprawy]]=0,TODAY()-D1193,zgłoszenia[[#This Row],[Data zakończenia sprawy]]-zgłoszenia[[#This Row],[Data wpływu wniosku]]),"")</f>
        <v>10</v>
      </c>
      <c r="O1193" s="65">
        <f>IF($F1193=dane!$B$8,6743+3,(IF($F1193=dane!$B$9,6743+4,(IF($F1193=dane!$B$10,6743+5,6743)))))</f>
        <v>6743</v>
      </c>
    </row>
    <row r="1194" spans="1:23" ht="45" x14ac:dyDescent="0.25">
      <c r="A1194" s="62">
        <f>IF(zgłoszenia[[#This Row],[ID]]&gt;0,A1193+1,"--")</f>
        <v>1191</v>
      </c>
      <c r="B1194" s="14" t="s">
        <v>40</v>
      </c>
      <c r="C1194" s="70">
        <v>25362</v>
      </c>
      <c r="D1194" s="12">
        <v>43070</v>
      </c>
      <c r="E1194" s="31" t="s">
        <v>157</v>
      </c>
      <c r="F1194" s="13" t="s">
        <v>17</v>
      </c>
      <c r="G1194" s="13" t="s">
        <v>21</v>
      </c>
      <c r="H1194" s="13" t="s">
        <v>230</v>
      </c>
      <c r="I1194" s="36" t="s">
        <v>1861</v>
      </c>
      <c r="J1194" s="13">
        <v>1014</v>
      </c>
      <c r="K119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BOŚ.6743.1014.2017.ŁD</v>
      </c>
      <c r="L1194" s="12">
        <v>43084</v>
      </c>
      <c r="M1194" s="13" t="s">
        <v>19</v>
      </c>
      <c r="N1194" s="11">
        <f ca="1">IF(zgłoszenia[[#This Row],[ID]]&gt;0,IF(zgłoszenia[[#This Row],[Data zakończenia sprawy]]=0,TODAY()-D1194,zgłoszenia[[#This Row],[Data zakończenia sprawy]]-zgłoszenia[[#This Row],[Data wpływu wniosku]]),"")</f>
        <v>14</v>
      </c>
      <c r="O1194" s="65">
        <f>IF($F1194=dane!$B$8,6743+3,(IF($F1194=dane!$B$9,6743+4,(IF($F1194=dane!$B$10,6743+5,6743)))))</f>
        <v>6743</v>
      </c>
    </row>
    <row r="1195" spans="1:23" ht="45" x14ac:dyDescent="0.25">
      <c r="A1195" s="62">
        <f>IF(zgłoszenia[[#This Row],[ID]]&gt;0,A1194+1,"--")</f>
        <v>1192</v>
      </c>
      <c r="B1195" s="14" t="s">
        <v>59</v>
      </c>
      <c r="C1195" s="70">
        <v>25255</v>
      </c>
      <c r="D1195" s="12">
        <v>43069</v>
      </c>
      <c r="E1195" s="31" t="s">
        <v>1862</v>
      </c>
      <c r="F1195" s="13" t="s">
        <v>25</v>
      </c>
      <c r="G1195" s="13" t="s">
        <v>29</v>
      </c>
      <c r="H1195" s="13" t="s">
        <v>1863</v>
      </c>
      <c r="I1195" s="36" t="s">
        <v>1864</v>
      </c>
      <c r="J1195" s="13">
        <v>1004</v>
      </c>
      <c r="K119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BOŚ.6743.1004.2017.SR</v>
      </c>
      <c r="L1195" s="12">
        <v>43073</v>
      </c>
      <c r="M1195" s="13" t="s">
        <v>19</v>
      </c>
      <c r="N1195" s="11">
        <f ca="1">IF(zgłoszenia[[#This Row],[ID]]&gt;0,IF(zgłoszenia[[#This Row],[Data zakończenia sprawy]]=0,TODAY()-D1195,zgłoszenia[[#This Row],[Data zakończenia sprawy]]-zgłoszenia[[#This Row],[Data wpływu wniosku]]),"")</f>
        <v>4</v>
      </c>
      <c r="O1195" s="65">
        <f>IF($F1195=dane!$B$8,6743+3,(IF($F1195=dane!$B$9,6743+4,(IF($F1195=dane!$B$10,6743+5,6743)))))</f>
        <v>6743</v>
      </c>
    </row>
    <row r="1196" spans="1:23" ht="45" x14ac:dyDescent="0.25">
      <c r="A1196" s="62">
        <f>IF(zgłoszenia[[#This Row],[ID]]&gt;0,A1195+1,"--")</f>
        <v>1193</v>
      </c>
      <c r="B1196" s="14" t="s">
        <v>37</v>
      </c>
      <c r="C1196" s="70">
        <v>25371</v>
      </c>
      <c r="D1196" s="12">
        <v>43070</v>
      </c>
      <c r="E1196" s="31" t="s">
        <v>1866</v>
      </c>
      <c r="F1196" s="13" t="s">
        <v>28</v>
      </c>
      <c r="G1196" s="13" t="s">
        <v>29</v>
      </c>
      <c r="H1196" s="13" t="s">
        <v>87</v>
      </c>
      <c r="I1196" s="36" t="s">
        <v>1865</v>
      </c>
      <c r="J1196" s="13">
        <v>1018</v>
      </c>
      <c r="K119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BOŚ.6743.1018.2017.AŁ</v>
      </c>
      <c r="L1196" s="12">
        <v>43089</v>
      </c>
      <c r="M1196" s="13" t="s">
        <v>19</v>
      </c>
      <c r="N1196" s="11">
        <f ca="1">IF(zgłoszenia[[#This Row],[ID]]&gt;0,IF(zgłoszenia[[#This Row],[Data zakończenia sprawy]]=0,TODAY()-D1196,zgłoszenia[[#This Row],[Data zakończenia sprawy]]-zgłoszenia[[#This Row],[Data wpływu wniosku]]),"")</f>
        <v>19</v>
      </c>
      <c r="O1196" s="65">
        <f>IF($F1196=dane!$B$8,6743+3,(IF($F1196=dane!$B$9,6743+4,(IF($F1196=dane!$B$10,6743+5,6743)))))</f>
        <v>6743</v>
      </c>
    </row>
    <row r="1197" spans="1:23" ht="45" x14ac:dyDescent="0.25">
      <c r="A1197" s="62">
        <f>IF(zgłoszenia[[#This Row],[ID]]&gt;0,A1196+1,"--")</f>
        <v>1194</v>
      </c>
      <c r="B1197" s="14" t="s">
        <v>40</v>
      </c>
      <c r="C1197" s="70">
        <v>25508</v>
      </c>
      <c r="D1197" s="12">
        <v>43073</v>
      </c>
      <c r="E1197" s="31" t="s">
        <v>384</v>
      </c>
      <c r="F1197" s="13" t="s">
        <v>58</v>
      </c>
      <c r="G1197" s="13" t="s">
        <v>21</v>
      </c>
      <c r="H1197" s="13" t="s">
        <v>230</v>
      </c>
      <c r="I1197" s="36" t="s">
        <v>1867</v>
      </c>
      <c r="J1197" s="77">
        <v>113</v>
      </c>
      <c r="K1197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BOŚ.6746.113.2017.ŁD</v>
      </c>
      <c r="L1197" s="93">
        <v>43084</v>
      </c>
      <c r="M1197" s="77" t="s">
        <v>19</v>
      </c>
      <c r="N1197" s="88">
        <f ca="1">IF(zgłoszenia[[#This Row],[ID]]&gt;0,IF(zgłoszenia[[#This Row],[Data zakończenia sprawy]]=0,TODAY()-D1197,zgłoszenia[[#This Row],[Data zakończenia sprawy]]-zgłoszenia[[#This Row],[Data wpływu wniosku]]),"")</f>
        <v>11</v>
      </c>
      <c r="O1197" s="69">
        <f>IF($F1197=dane!$B$8,6743+3,(IF($F1197=dane!$B$9,6743+4,(IF($F1197=dane!$B$10,6743+5,6743)))))</f>
        <v>6746</v>
      </c>
      <c r="P1197" s="74"/>
      <c r="Q1197" s="74"/>
      <c r="R1197" s="74"/>
      <c r="S1197" s="74"/>
      <c r="T1197" s="74"/>
      <c r="U1197" s="74"/>
      <c r="V1197" s="74"/>
      <c r="W1197" s="74"/>
    </row>
    <row r="1198" spans="1:23" ht="60" x14ac:dyDescent="0.25">
      <c r="A1198" s="62">
        <f>IF(zgłoszenia[[#This Row],[ID]]&gt;0,A1197+1,"--")</f>
        <v>1195</v>
      </c>
      <c r="B1198" s="14" t="s">
        <v>36</v>
      </c>
      <c r="C1198" s="70">
        <v>25569</v>
      </c>
      <c r="D1198" s="12">
        <v>43074</v>
      </c>
      <c r="E1198" s="71" t="s">
        <v>1941</v>
      </c>
      <c r="F1198" s="13" t="s">
        <v>17</v>
      </c>
      <c r="G1198" s="13" t="s">
        <v>29</v>
      </c>
      <c r="H1198" s="13" t="s">
        <v>99</v>
      </c>
      <c r="I1198" s="36" t="s">
        <v>1868</v>
      </c>
      <c r="J1198" s="77">
        <v>1024</v>
      </c>
      <c r="K1198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BOŚ.6743.1024.2017.KŻ</v>
      </c>
      <c r="L1198" s="93">
        <v>43122</v>
      </c>
      <c r="M1198" s="77" t="s">
        <v>31</v>
      </c>
      <c r="N1198" s="88">
        <f ca="1">IF(zgłoszenia[[#This Row],[ID]]&gt;0,IF(zgłoszenia[[#This Row],[Data zakończenia sprawy]]=0,TODAY()-D1198,zgłoszenia[[#This Row],[Data zakończenia sprawy]]-zgłoszenia[[#This Row],[Data wpływu wniosku]]),"")</f>
        <v>48</v>
      </c>
      <c r="O1198" s="69">
        <f>IF($F1198=dane!$B$8,6743+3,(IF($F1198=dane!$B$9,6743+4,(IF($F1198=dane!$B$10,6743+5,6743)))))</f>
        <v>6743</v>
      </c>
      <c r="P1198" s="74"/>
      <c r="Q1198" s="74"/>
      <c r="R1198" s="74"/>
      <c r="S1198" s="74"/>
      <c r="T1198" s="74"/>
      <c r="U1198" s="74"/>
      <c r="V1198" s="74"/>
    </row>
    <row r="1199" spans="1:23" ht="45" x14ac:dyDescent="0.25">
      <c r="A1199" s="62">
        <f>IF(zgłoszenia[[#This Row],[ID]]&gt;0,A1198+1,"--")</f>
        <v>1196</v>
      </c>
      <c r="B1199" s="14" t="s">
        <v>59</v>
      </c>
      <c r="C1199" s="70">
        <v>25570</v>
      </c>
      <c r="D1199" s="12">
        <v>43074</v>
      </c>
      <c r="E1199" s="31" t="s">
        <v>1869</v>
      </c>
      <c r="F1199" s="13" t="s">
        <v>23</v>
      </c>
      <c r="G1199" s="13" t="s">
        <v>30</v>
      </c>
      <c r="H1199" s="13" t="s">
        <v>30</v>
      </c>
      <c r="I1199" s="36" t="s">
        <v>1870</v>
      </c>
      <c r="J1199" s="13">
        <v>1019</v>
      </c>
      <c r="K1199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BOŚ.6743.1019.2017.SR</v>
      </c>
      <c r="L1199" s="12">
        <v>43090</v>
      </c>
      <c r="M1199" s="13" t="s">
        <v>19</v>
      </c>
      <c r="N1199" s="11">
        <f ca="1">IF(zgłoszenia[[#This Row],[ID]]&gt;0,IF(zgłoszenia[[#This Row],[Data zakończenia sprawy]]=0,TODAY()-D1199,zgłoszenia[[#This Row],[Data zakończenia sprawy]]-zgłoszenia[[#This Row],[Data wpływu wniosku]]),"")</f>
        <v>16</v>
      </c>
      <c r="O1199" s="65">
        <f>IF($F1199=dane!$B$8,6743+3,(IF($F1199=dane!$B$9,6743+4,(IF($F1199=dane!$B$10,6743+5,6743)))))</f>
        <v>6743</v>
      </c>
    </row>
    <row r="1200" spans="1:23" ht="45" x14ac:dyDescent="0.25">
      <c r="A1200" s="62">
        <f>IF(zgłoszenia[[#This Row],[ID]]&gt;0,A1199+1,"--")</f>
        <v>1197</v>
      </c>
      <c r="B1200" s="14" t="s">
        <v>61</v>
      </c>
      <c r="C1200" s="70">
        <v>25564</v>
      </c>
      <c r="D1200" s="12">
        <v>43074</v>
      </c>
      <c r="E1200" s="31" t="s">
        <v>1871</v>
      </c>
      <c r="F1200" s="13" t="s">
        <v>17</v>
      </c>
      <c r="G1200" s="13" t="s">
        <v>32</v>
      </c>
      <c r="H1200" s="13" t="s">
        <v>372</v>
      </c>
      <c r="I1200" s="36" t="s">
        <v>1872</v>
      </c>
      <c r="J1200" s="13">
        <v>1046</v>
      </c>
      <c r="K120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BOŚ.6743.1046.2017.WK</v>
      </c>
      <c r="L1200" s="12">
        <v>43091</v>
      </c>
      <c r="M1200" s="13" t="s">
        <v>19</v>
      </c>
      <c r="N1200" s="11">
        <f ca="1">IF(zgłoszenia[[#This Row],[ID]]&gt;0,IF(zgłoszenia[[#This Row],[Data zakończenia sprawy]]=0,TODAY()-D1200,zgłoszenia[[#This Row],[Data zakończenia sprawy]]-zgłoszenia[[#This Row],[Data wpływu wniosku]]),"")</f>
        <v>17</v>
      </c>
      <c r="O1200" s="65">
        <f>IF($F1200=dane!$B$8,6743+3,(IF($F1200=dane!$B$9,6743+4,(IF($F1200=dane!$B$10,6743+5,6743)))))</f>
        <v>6743</v>
      </c>
    </row>
    <row r="1201" spans="1:23" ht="30" x14ac:dyDescent="0.25">
      <c r="A1201" s="62">
        <f>IF(zgłoszenia[[#This Row],[ID]]&gt;0,A1200+1,"--")</f>
        <v>1198</v>
      </c>
      <c r="B1201" s="14" t="s">
        <v>59</v>
      </c>
      <c r="C1201" s="70">
        <v>25662</v>
      </c>
      <c r="D1201" s="12">
        <v>43075</v>
      </c>
      <c r="E1201" s="31" t="s">
        <v>1873</v>
      </c>
      <c r="F1201" s="13" t="s">
        <v>23</v>
      </c>
      <c r="G1201" s="13" t="s">
        <v>21</v>
      </c>
      <c r="H1201" s="13" t="s">
        <v>1874</v>
      </c>
      <c r="I1201" s="36" t="s">
        <v>1875</v>
      </c>
      <c r="J1201" s="13">
        <v>1020</v>
      </c>
      <c r="K120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BOŚ.6743.1020.2017.SR</v>
      </c>
      <c r="L1201" s="12"/>
      <c r="M1201" s="13"/>
      <c r="N1201" s="11">
        <f ca="1">IF(zgłoszenia[[#This Row],[ID]]&gt;0,IF(zgłoszenia[[#This Row],[Data zakończenia sprawy]]=0,TODAY()-D1201,zgłoszenia[[#This Row],[Data zakończenia sprawy]]-zgłoszenia[[#This Row],[Data wpływu wniosku]]),"")</f>
        <v>608</v>
      </c>
      <c r="O1201" s="65">
        <f>IF($F1201=dane!$B$8,6743+3,(IF($F1201=dane!$B$9,6743+4,(IF($F1201=dane!$B$10,6743+5,6743)))))</f>
        <v>6743</v>
      </c>
    </row>
    <row r="1202" spans="1:23" ht="45" x14ac:dyDescent="0.25">
      <c r="A1202" s="62">
        <f>IF(zgłoszenia[[#This Row],[ID]]&gt;0,A1201+1,"--")</f>
        <v>1199</v>
      </c>
      <c r="B1202" s="14" t="s">
        <v>11</v>
      </c>
      <c r="C1202" s="70" t="s">
        <v>1876</v>
      </c>
      <c r="D1202" s="12">
        <v>43076</v>
      </c>
      <c r="E1202" s="31" t="s">
        <v>1877</v>
      </c>
      <c r="F1202" s="13" t="s">
        <v>25</v>
      </c>
      <c r="G1202" s="13" t="s">
        <v>24</v>
      </c>
      <c r="H1202" s="13" t="s">
        <v>1878</v>
      </c>
      <c r="I1202" s="36" t="s">
        <v>1879</v>
      </c>
      <c r="J1202" s="13">
        <v>1022</v>
      </c>
      <c r="K120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BOŚ.6743.1022.2017.AA</v>
      </c>
      <c r="L1202" s="12">
        <v>43096</v>
      </c>
      <c r="M1202" s="13" t="s">
        <v>19</v>
      </c>
      <c r="N1202" s="11">
        <f ca="1">IF(zgłoszenia[[#This Row],[ID]]&gt;0,IF(zgłoszenia[[#This Row],[Data zakończenia sprawy]]=0,TODAY()-D1202,zgłoszenia[[#This Row],[Data zakończenia sprawy]]-zgłoszenia[[#This Row],[Data wpływu wniosku]]),"")</f>
        <v>20</v>
      </c>
      <c r="O1202" s="65">
        <f>IF($F1202=dane!$B$8,6743+3,(IF($F1202=dane!$B$9,6743+4,(IF($F1202=dane!$B$10,6743+5,6743)))))</f>
        <v>6743</v>
      </c>
    </row>
    <row r="1203" spans="1:23" ht="45" x14ac:dyDescent="0.25">
      <c r="A1203" s="62">
        <f>IF(zgłoszenia[[#This Row],[ID]]&gt;0,A1202+1,"--")</f>
        <v>1200</v>
      </c>
      <c r="B1203" s="14" t="s">
        <v>36</v>
      </c>
      <c r="C1203" s="70">
        <v>25908</v>
      </c>
      <c r="D1203" s="12">
        <v>43080</v>
      </c>
      <c r="E1203" s="31" t="s">
        <v>1880</v>
      </c>
      <c r="F1203" s="13" t="s">
        <v>57</v>
      </c>
      <c r="G1203" s="13" t="s">
        <v>29</v>
      </c>
      <c r="H1203" s="13" t="s">
        <v>118</v>
      </c>
      <c r="I1203" s="36" t="s">
        <v>1881</v>
      </c>
      <c r="J1203" s="77">
        <v>83</v>
      </c>
      <c r="K1203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BOŚ.6748.83.2017.KŻ</v>
      </c>
      <c r="L1203" s="93">
        <v>43115</v>
      </c>
      <c r="M1203" s="77" t="s">
        <v>27</v>
      </c>
      <c r="N1203" s="88">
        <f ca="1">IF(zgłoszenia[[#This Row],[ID]]&gt;0,IF(zgłoszenia[[#This Row],[Data zakończenia sprawy]]=0,TODAY()-D1203,zgłoszenia[[#This Row],[Data zakończenia sprawy]]-zgłoszenia[[#This Row],[Data wpływu wniosku]]),"")</f>
        <v>35</v>
      </c>
      <c r="O1203" s="69">
        <f>IF($F1203=dane!$B$8,6743+3,(IF($F1203=dane!$B$9,6743+4,(IF($F1203=dane!$B$10,6743+5,6743)))))</f>
        <v>6748</v>
      </c>
      <c r="P1203" s="74"/>
      <c r="Q1203" s="74"/>
      <c r="R1203" s="74"/>
      <c r="S1203" s="74"/>
      <c r="T1203" s="74"/>
      <c r="U1203" s="74"/>
      <c r="V1203" s="74"/>
    </row>
    <row r="1204" spans="1:23" ht="75" x14ac:dyDescent="0.25">
      <c r="A1204" s="62">
        <f>IF(zgłoszenia[[#This Row],[ID]]&gt;0,A1203+1,"--")</f>
        <v>1201</v>
      </c>
      <c r="B1204" s="14" t="s">
        <v>38</v>
      </c>
      <c r="C1204" s="70">
        <v>25879</v>
      </c>
      <c r="D1204" s="12">
        <v>43077</v>
      </c>
      <c r="E1204" s="31" t="s">
        <v>1882</v>
      </c>
      <c r="F1204" s="13" t="s">
        <v>23</v>
      </c>
      <c r="G1204" s="13" t="s">
        <v>18</v>
      </c>
      <c r="H1204" s="13" t="s">
        <v>1884</v>
      </c>
      <c r="I1204" s="36" t="s">
        <v>1883</v>
      </c>
      <c r="J1204" s="13">
        <v>1026</v>
      </c>
      <c r="K120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BOŚ.6743.1026.2017.IN</v>
      </c>
      <c r="L1204" s="12">
        <v>43084</v>
      </c>
      <c r="M1204" s="13" t="s">
        <v>19</v>
      </c>
      <c r="N1204" s="11">
        <f ca="1">IF(zgłoszenia[[#This Row],[ID]]&gt;0,IF(zgłoszenia[[#This Row],[Data zakończenia sprawy]]=0,TODAY()-D1204,zgłoszenia[[#This Row],[Data zakończenia sprawy]]-zgłoszenia[[#This Row],[Data wpływu wniosku]]),"")</f>
        <v>7</v>
      </c>
      <c r="O1204" s="65">
        <f>IF($F1204=dane!$B$8,6743+3,(IF($F1204=dane!$B$9,6743+4,(IF($F1204=dane!$B$10,6743+5,6743)))))</f>
        <v>6743</v>
      </c>
    </row>
    <row r="1205" spans="1:23" ht="45" x14ac:dyDescent="0.25">
      <c r="A1205" s="62">
        <f>IF(zgłoszenia[[#This Row],[ID]]&gt;0,A1204+1,"--")</f>
        <v>1202</v>
      </c>
      <c r="B1205" s="14" t="s">
        <v>38</v>
      </c>
      <c r="C1205" s="70">
        <v>25831</v>
      </c>
      <c r="D1205" s="12">
        <v>43077</v>
      </c>
      <c r="E1205" s="31" t="s">
        <v>1877</v>
      </c>
      <c r="F1205" s="13" t="s">
        <v>25</v>
      </c>
      <c r="G1205" s="13" t="s">
        <v>18</v>
      </c>
      <c r="H1205" s="13" t="s">
        <v>520</v>
      </c>
      <c r="I1205" s="36" t="s">
        <v>1699</v>
      </c>
      <c r="J1205" s="13">
        <v>1025</v>
      </c>
      <c r="K120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BOŚ.6743.1025.2017.IN</v>
      </c>
      <c r="L1205" s="12">
        <v>43098</v>
      </c>
      <c r="M1205" s="13" t="s">
        <v>19</v>
      </c>
      <c r="N1205" s="11">
        <f ca="1">IF(zgłoszenia[[#This Row],[ID]]&gt;0,IF(zgłoszenia[[#This Row],[Data zakończenia sprawy]]=0,TODAY()-D1205,zgłoszenia[[#This Row],[Data zakończenia sprawy]]-zgłoszenia[[#This Row],[Data wpływu wniosku]]),"")</f>
        <v>21</v>
      </c>
      <c r="O1205" s="65">
        <f>IF($F1205=dane!$B$8,6743+3,(IF($F1205=dane!$B$9,6743+4,(IF($F1205=dane!$B$10,6743+5,6743)))))</f>
        <v>6743</v>
      </c>
    </row>
    <row r="1206" spans="1:23" ht="45" x14ac:dyDescent="0.25">
      <c r="A1206" s="62">
        <f>IF(zgłoszenia[[#This Row],[ID]]&gt;0,A1205+1,"--")</f>
        <v>1203</v>
      </c>
      <c r="B1206" s="14" t="s">
        <v>11</v>
      </c>
      <c r="C1206" s="70">
        <v>25814</v>
      </c>
      <c r="D1206" s="12">
        <v>43077</v>
      </c>
      <c r="E1206" s="31" t="s">
        <v>1885</v>
      </c>
      <c r="F1206" s="13" t="s">
        <v>25</v>
      </c>
      <c r="G1206" s="13" t="s">
        <v>30</v>
      </c>
      <c r="H1206" s="13" t="s">
        <v>30</v>
      </c>
      <c r="I1206" s="36" t="s">
        <v>1041</v>
      </c>
      <c r="J1206" s="13">
        <v>1023</v>
      </c>
      <c r="K120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BOŚ.6743.1023.2017.AA</v>
      </c>
      <c r="L1206" s="12">
        <v>43097</v>
      </c>
      <c r="M1206" s="13" t="s">
        <v>19</v>
      </c>
      <c r="N1206" s="11">
        <f ca="1">IF(zgłoszenia[[#This Row],[ID]]&gt;0,IF(zgłoszenia[[#This Row],[Data zakończenia sprawy]]=0,TODAY()-D1206,zgłoszenia[[#This Row],[Data zakończenia sprawy]]-zgłoszenia[[#This Row],[Data wpływu wniosku]]),"")</f>
        <v>20</v>
      </c>
      <c r="O1206" s="65">
        <f>IF($F1206=dane!$B$8,6743+3,(IF($F1206=dane!$B$9,6743+4,(IF($F1206=dane!$B$10,6743+5,6743)))))</f>
        <v>6743</v>
      </c>
    </row>
    <row r="1207" spans="1:23" ht="30" x14ac:dyDescent="0.25">
      <c r="A1207" s="62">
        <f>IF(zgłoszenia[[#This Row],[ID]]&gt;0,A1206+1,"--")</f>
        <v>1204</v>
      </c>
      <c r="B1207" s="14" t="s">
        <v>61</v>
      </c>
      <c r="C1207" s="70">
        <v>25962</v>
      </c>
      <c r="D1207" s="12">
        <v>43077</v>
      </c>
      <c r="E1207" s="31" t="s">
        <v>180</v>
      </c>
      <c r="F1207" s="13" t="s">
        <v>17</v>
      </c>
      <c r="G1207" s="13" t="s">
        <v>21</v>
      </c>
      <c r="H1207" s="13" t="s">
        <v>230</v>
      </c>
      <c r="I1207" s="36" t="s">
        <v>1886</v>
      </c>
      <c r="J1207" s="13">
        <v>1045</v>
      </c>
      <c r="K120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BOŚ.6743.1045.2017.WK</v>
      </c>
      <c r="L1207" s="12">
        <v>43091</v>
      </c>
      <c r="M1207" s="13" t="s">
        <v>62</v>
      </c>
      <c r="N1207" s="11">
        <f ca="1">IF(zgłoszenia[[#This Row],[ID]]&gt;0,IF(zgłoszenia[[#This Row],[Data zakończenia sprawy]]=0,TODAY()-D1207,zgłoszenia[[#This Row],[Data zakończenia sprawy]]-zgłoszenia[[#This Row],[Data wpływu wniosku]]),"")</f>
        <v>14</v>
      </c>
      <c r="O1207" s="65">
        <f>IF($F1207=dane!$B$8,6743+3,(IF($F1207=dane!$B$9,6743+4,(IF($F1207=dane!$B$10,6743+5,6743)))))</f>
        <v>6743</v>
      </c>
    </row>
    <row r="1208" spans="1:23" ht="18.75" x14ac:dyDescent="0.25">
      <c r="A1208" s="62">
        <f>IF(zgłoszenia[[#This Row],[ID]]&gt;0,A1207+1,"--")</f>
        <v>1205</v>
      </c>
      <c r="B1208" s="14" t="s">
        <v>39</v>
      </c>
      <c r="C1208" s="70">
        <v>26091</v>
      </c>
      <c r="D1208" s="12">
        <v>43081</v>
      </c>
      <c r="E1208" s="31" t="s">
        <v>1887</v>
      </c>
      <c r="F1208" s="13" t="s">
        <v>25</v>
      </c>
      <c r="G1208" s="13" t="s">
        <v>32</v>
      </c>
      <c r="H1208" s="13" t="s">
        <v>227</v>
      </c>
      <c r="I1208" s="36" t="s">
        <v>1888</v>
      </c>
      <c r="J1208" s="13">
        <v>1032</v>
      </c>
      <c r="K120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BOŚ.6743.1032.2017.MS</v>
      </c>
      <c r="L1208" s="12">
        <v>43098</v>
      </c>
      <c r="M1208" s="13" t="s">
        <v>31</v>
      </c>
      <c r="N1208" s="11">
        <f ca="1">IF(zgłoszenia[[#This Row],[ID]]&gt;0,IF(zgłoszenia[[#This Row],[Data zakończenia sprawy]]=0,TODAY()-D1208,zgłoszenia[[#This Row],[Data zakończenia sprawy]]-zgłoszenia[[#This Row],[Data wpływu wniosku]]),"")</f>
        <v>17</v>
      </c>
      <c r="O1208" s="65">
        <f>IF($F1208=dane!$B$8,6743+3,(IF($F1208=dane!$B$9,6743+4,(IF($F1208=dane!$B$10,6743+5,6743)))))</f>
        <v>6743</v>
      </c>
    </row>
    <row r="1209" spans="1:23" ht="45" x14ac:dyDescent="0.25">
      <c r="A1209" s="62">
        <f>IF(zgłoszenia[[#This Row],[ID]]&gt;0,A1208+1,"--")</f>
        <v>1206</v>
      </c>
      <c r="B1209" s="14" t="s">
        <v>40</v>
      </c>
      <c r="C1209" s="70">
        <v>26089</v>
      </c>
      <c r="D1209" s="12">
        <v>43081</v>
      </c>
      <c r="E1209" s="31" t="s">
        <v>359</v>
      </c>
      <c r="F1209" s="13" t="s">
        <v>57</v>
      </c>
      <c r="G1209" s="13" t="s">
        <v>21</v>
      </c>
      <c r="H1209" s="13" t="s">
        <v>230</v>
      </c>
      <c r="I1209" s="36" t="s">
        <v>1889</v>
      </c>
      <c r="J1209" s="77">
        <v>85</v>
      </c>
      <c r="K1209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BOŚ.6748.85.2017.ŁD</v>
      </c>
      <c r="L1209" s="93">
        <v>43116</v>
      </c>
      <c r="M1209" s="77" t="s">
        <v>19</v>
      </c>
      <c r="N1209" s="88">
        <f ca="1">IF(zgłoszenia[[#This Row],[ID]]&gt;0,IF(zgłoszenia[[#This Row],[Data zakończenia sprawy]]=0,TODAY()-D1209,zgłoszenia[[#This Row],[Data zakończenia sprawy]]-zgłoszenia[[#This Row],[Data wpływu wniosku]]),"")</f>
        <v>35</v>
      </c>
      <c r="O1209" s="69">
        <f>IF($F1209=dane!$B$8,6743+3,(IF($F1209=dane!$B$9,6743+4,(IF($F1209=dane!$B$10,6743+5,6743)))))</f>
        <v>6748</v>
      </c>
      <c r="P1209" s="74"/>
      <c r="Q1209" s="74"/>
      <c r="R1209" s="74"/>
      <c r="S1209" s="74"/>
      <c r="T1209" s="74"/>
      <c r="U1209" s="74"/>
      <c r="V1209" s="74"/>
    </row>
    <row r="1210" spans="1:23" ht="45" x14ac:dyDescent="0.25">
      <c r="A1210" s="62">
        <f>IF(zgłoszenia[[#This Row],[ID]]&gt;0,A1209+1,"--")</f>
        <v>1207</v>
      </c>
      <c r="B1210" s="14" t="s">
        <v>60</v>
      </c>
      <c r="C1210" s="70">
        <v>25982</v>
      </c>
      <c r="D1210" s="12">
        <v>43080</v>
      </c>
      <c r="E1210" s="31" t="s">
        <v>220</v>
      </c>
      <c r="F1210" s="13" t="s">
        <v>25</v>
      </c>
      <c r="G1210" s="13" t="s">
        <v>33</v>
      </c>
      <c r="H1210" s="13" t="s">
        <v>1890</v>
      </c>
      <c r="I1210" s="36" t="s">
        <v>1530</v>
      </c>
      <c r="J1210" s="13">
        <v>1028</v>
      </c>
      <c r="K121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BOŚ.6743.1028.2017.EJ</v>
      </c>
      <c r="L1210" s="12">
        <v>43088</v>
      </c>
      <c r="M1210" s="13" t="s">
        <v>19</v>
      </c>
      <c r="N1210" s="11">
        <f ca="1">IF(zgłoszenia[[#This Row],[ID]]&gt;0,IF(zgłoszenia[[#This Row],[Data zakończenia sprawy]]=0,TODAY()-D1210,zgłoszenia[[#This Row],[Data zakończenia sprawy]]-zgłoszenia[[#This Row],[Data wpływu wniosku]]),"")</f>
        <v>8</v>
      </c>
      <c r="O1210" s="65">
        <f>IF($F1210=dane!$B$8,6743+3,(IF($F1210=dane!$B$9,6743+4,(IF($F1210=dane!$B$10,6743+5,6743)))))</f>
        <v>6743</v>
      </c>
    </row>
    <row r="1211" spans="1:23" ht="45" x14ac:dyDescent="0.25">
      <c r="A1211" s="62">
        <f>IF(zgłoszenia[[#This Row],[ID]]&gt;0,A1210+1,"--")</f>
        <v>1208</v>
      </c>
      <c r="B1211" s="14" t="s">
        <v>60</v>
      </c>
      <c r="C1211" s="70">
        <v>26086</v>
      </c>
      <c r="D1211" s="12">
        <v>43081</v>
      </c>
      <c r="E1211" s="31" t="s">
        <v>1891</v>
      </c>
      <c r="F1211" s="13" t="s">
        <v>17</v>
      </c>
      <c r="G1211" s="13" t="s">
        <v>33</v>
      </c>
      <c r="H1211" s="13" t="s">
        <v>155</v>
      </c>
      <c r="I1211" s="36" t="s">
        <v>1892</v>
      </c>
      <c r="J1211" s="13">
        <v>1029</v>
      </c>
      <c r="K121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BOŚ.6743.1029.2017.EJ</v>
      </c>
      <c r="L1211" s="12">
        <v>43096</v>
      </c>
      <c r="M1211" s="13" t="s">
        <v>19</v>
      </c>
      <c r="N1211" s="11">
        <f ca="1">IF(zgłoszenia[[#This Row],[ID]]&gt;0,IF(zgłoszenia[[#This Row],[Data zakończenia sprawy]]=0,TODAY()-D1211,zgłoszenia[[#This Row],[Data zakończenia sprawy]]-zgłoszenia[[#This Row],[Data wpływu wniosku]]),"")</f>
        <v>15</v>
      </c>
      <c r="O1211" s="65">
        <f>IF($F1211=dane!$B$8,6743+3,(IF($F1211=dane!$B$9,6743+4,(IF($F1211=dane!$B$10,6743+5,6743)))))</f>
        <v>6743</v>
      </c>
    </row>
    <row r="1212" spans="1:23" ht="18.75" x14ac:dyDescent="0.25">
      <c r="A1212" s="62">
        <f>IF(zgłoszenia[[#This Row],[ID]]&gt;0,A1211+1,"--")</f>
        <v>1209</v>
      </c>
      <c r="B1212" s="14" t="s">
        <v>11</v>
      </c>
      <c r="C1212" s="70" t="s">
        <v>1893</v>
      </c>
      <c r="D1212" s="12">
        <v>43083</v>
      </c>
      <c r="E1212" s="31" t="s">
        <v>405</v>
      </c>
      <c r="F1212" s="13"/>
      <c r="G1212" s="13" t="s">
        <v>32</v>
      </c>
      <c r="H1212" s="13" t="s">
        <v>176</v>
      </c>
      <c r="I1212" s="36" t="s">
        <v>1529</v>
      </c>
      <c r="J1212" s="13">
        <v>1036</v>
      </c>
      <c r="K121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BOŚ.6743.1036.2017.AA</v>
      </c>
      <c r="L1212" s="12">
        <v>43136</v>
      </c>
      <c r="M1212" s="13" t="s">
        <v>22</v>
      </c>
      <c r="N1212" s="11">
        <f ca="1">IF(zgłoszenia[[#This Row],[ID]]&gt;0,IF(zgłoszenia[[#This Row],[Data zakończenia sprawy]]=0,TODAY()-D1212,zgłoszenia[[#This Row],[Data zakończenia sprawy]]-zgłoszenia[[#This Row],[Data wpływu wniosku]]),"")</f>
        <v>53</v>
      </c>
      <c r="O1212" s="65">
        <f>IF($F1212=dane!$B$8,6743+3,(IF($F1212=dane!$B$9,6743+4,(IF($F1212=dane!$B$10,6743+5,6743)))))</f>
        <v>6743</v>
      </c>
    </row>
    <row r="1213" spans="1:23" ht="45" x14ac:dyDescent="0.25">
      <c r="A1213" s="62">
        <f>IF(zgłoszenia[[#This Row],[ID]]&gt;0,A1212+1,"--")</f>
        <v>1210</v>
      </c>
      <c r="B1213" s="14" t="s">
        <v>38</v>
      </c>
      <c r="C1213" s="70">
        <v>26316</v>
      </c>
      <c r="D1213" s="12">
        <v>43083</v>
      </c>
      <c r="E1213" s="31" t="s">
        <v>384</v>
      </c>
      <c r="F1213" s="13" t="s">
        <v>58</v>
      </c>
      <c r="G1213" s="13" t="s">
        <v>18</v>
      </c>
      <c r="H1213" s="13" t="s">
        <v>104</v>
      </c>
      <c r="I1213" s="36" t="s">
        <v>1894</v>
      </c>
      <c r="J1213" s="77">
        <v>114</v>
      </c>
      <c r="K1213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BOŚ.6746.114.2017.IN</v>
      </c>
      <c r="L1213" s="93">
        <v>43098</v>
      </c>
      <c r="M1213" s="77" t="s">
        <v>19</v>
      </c>
      <c r="N1213" s="88">
        <f ca="1">IF(zgłoszenia[[#This Row],[ID]]&gt;0,IF(zgłoszenia[[#This Row],[Data zakończenia sprawy]]=0,TODAY()-D1213,zgłoszenia[[#This Row],[Data zakończenia sprawy]]-zgłoszenia[[#This Row],[Data wpływu wniosku]]),"")</f>
        <v>15</v>
      </c>
      <c r="O1213" s="69">
        <f>IF($F1213=dane!$B$8,6743+3,(IF($F1213=dane!$B$9,6743+4,(IF($F1213=dane!$B$10,6743+5,6743)))))</f>
        <v>6746</v>
      </c>
      <c r="P1213" s="74"/>
      <c r="Q1213" s="74"/>
      <c r="R1213" s="74"/>
      <c r="S1213" s="74"/>
      <c r="T1213" s="74"/>
      <c r="U1213" s="74"/>
      <c r="V1213" s="74"/>
      <c r="W1213" s="74"/>
    </row>
    <row r="1214" spans="1:23" ht="45" x14ac:dyDescent="0.25">
      <c r="A1214" s="62">
        <f>IF(zgłoszenia[[#This Row],[ID]]&gt;0,A1213+1,"--")</f>
        <v>1211</v>
      </c>
      <c r="B1214" s="14" t="s">
        <v>37</v>
      </c>
      <c r="C1214" s="70">
        <v>26430</v>
      </c>
      <c r="D1214" s="12">
        <v>43084</v>
      </c>
      <c r="E1214" s="31" t="s">
        <v>1895</v>
      </c>
      <c r="F1214" s="13" t="s">
        <v>28</v>
      </c>
      <c r="G1214" s="13" t="s">
        <v>29</v>
      </c>
      <c r="H1214" s="13" t="s">
        <v>29</v>
      </c>
      <c r="I1214" s="36" t="s">
        <v>720</v>
      </c>
      <c r="J1214" s="13">
        <v>1038</v>
      </c>
      <c r="K121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BOŚ.6743.1038.2017.AŁ</v>
      </c>
      <c r="L1214" s="12">
        <v>43108</v>
      </c>
      <c r="M1214" s="13" t="s">
        <v>19</v>
      </c>
      <c r="N1214" s="11">
        <f ca="1">IF(zgłoszenia[[#This Row],[ID]]&gt;0,IF(zgłoszenia[[#This Row],[Data zakończenia sprawy]]=0,TODAY()-D1214,zgłoszenia[[#This Row],[Data zakończenia sprawy]]-zgłoszenia[[#This Row],[Data wpływu wniosku]]),"")</f>
        <v>24</v>
      </c>
      <c r="O1214" s="65">
        <f>IF($F1214=dane!$B$8,6743+3,(IF($F1214=dane!$B$9,6743+4,(IF($F1214=dane!$B$10,6743+5,6743)))))</f>
        <v>6743</v>
      </c>
    </row>
    <row r="1215" spans="1:23" ht="45" x14ac:dyDescent="0.25">
      <c r="A1215" s="62">
        <f>IF(zgłoszenia[[#This Row],[ID]]&gt;0,A1214+1,"--")</f>
        <v>1212</v>
      </c>
      <c r="B1215" s="14" t="s">
        <v>61</v>
      </c>
      <c r="C1215" s="70">
        <v>26420</v>
      </c>
      <c r="D1215" s="12">
        <v>43084</v>
      </c>
      <c r="E1215" s="31" t="s">
        <v>1896</v>
      </c>
      <c r="F1215" s="13" t="s">
        <v>23</v>
      </c>
      <c r="G1215" s="13" t="s">
        <v>21</v>
      </c>
      <c r="H1215" s="13" t="s">
        <v>21</v>
      </c>
      <c r="I1215" s="36" t="s">
        <v>265</v>
      </c>
      <c r="J1215" s="13">
        <v>1050</v>
      </c>
      <c r="K121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BOŚ.6743.1050.2017.WK</v>
      </c>
      <c r="L1215" s="12">
        <v>43103</v>
      </c>
      <c r="M1215" s="13" t="s">
        <v>62</v>
      </c>
      <c r="N1215" s="11">
        <f ca="1">IF(zgłoszenia[[#This Row],[ID]]&gt;0,IF(zgłoszenia[[#This Row],[Data zakończenia sprawy]]=0,TODAY()-D1215,zgłoszenia[[#This Row],[Data zakończenia sprawy]]-zgłoszenia[[#This Row],[Data wpływu wniosku]]),"")</f>
        <v>19</v>
      </c>
      <c r="O1215" s="65">
        <f>IF($F1215=dane!$B$8,6743+3,(IF($F1215=dane!$B$9,6743+4,(IF($F1215=dane!$B$10,6743+5,6743)))))</f>
        <v>6743</v>
      </c>
    </row>
    <row r="1216" spans="1:23" ht="45" x14ac:dyDescent="0.25">
      <c r="A1216" s="62">
        <f>IF(zgłoszenia[[#This Row],[ID]]&gt;0,A1215+1,"--")</f>
        <v>1213</v>
      </c>
      <c r="B1216" s="14" t="s">
        <v>11</v>
      </c>
      <c r="C1216" s="70">
        <v>26428</v>
      </c>
      <c r="D1216" s="12">
        <v>43084</v>
      </c>
      <c r="E1216" s="31" t="s">
        <v>1897</v>
      </c>
      <c r="F1216" s="13" t="s">
        <v>58</v>
      </c>
      <c r="G1216" s="13" t="s">
        <v>24</v>
      </c>
      <c r="H1216" s="13" t="s">
        <v>1898</v>
      </c>
      <c r="I1216" s="36" t="s">
        <v>1899</v>
      </c>
      <c r="J1216" s="77">
        <v>115</v>
      </c>
      <c r="K1216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BOŚ.6746.115.2017.AA</v>
      </c>
      <c r="L1216" s="93">
        <v>43147</v>
      </c>
      <c r="M1216" s="77" t="s">
        <v>19</v>
      </c>
      <c r="N1216" s="88">
        <f ca="1">IF(zgłoszenia[[#This Row],[ID]]&gt;0,IF(zgłoszenia[[#This Row],[Data zakończenia sprawy]]=0,TODAY()-D1216,zgłoszenia[[#This Row],[Data zakończenia sprawy]]-zgłoszenia[[#This Row],[Data wpływu wniosku]]),"")</f>
        <v>63</v>
      </c>
      <c r="O1216" s="69">
        <f>IF($F1216=dane!$B$8,6743+3,(IF($F1216=dane!$B$9,6743+4,(IF($F1216=dane!$B$10,6743+5,6743)))))</f>
        <v>6746</v>
      </c>
      <c r="P1216" s="74"/>
    </row>
    <row r="1217" spans="1:25" ht="45" x14ac:dyDescent="0.25">
      <c r="A1217" s="62">
        <f>IF(zgłoszenia[[#This Row],[ID]]&gt;0,A1216+1,"--")</f>
        <v>1214</v>
      </c>
      <c r="B1217" s="14" t="s">
        <v>38</v>
      </c>
      <c r="C1217" s="70">
        <v>26517</v>
      </c>
      <c r="D1217" s="12">
        <v>43087</v>
      </c>
      <c r="E1217" s="31" t="s">
        <v>1900</v>
      </c>
      <c r="F1217" s="13" t="s">
        <v>17</v>
      </c>
      <c r="G1217" s="13" t="s">
        <v>18</v>
      </c>
      <c r="H1217" s="13" t="s">
        <v>1901</v>
      </c>
      <c r="I1217" s="36" t="s">
        <v>1902</v>
      </c>
      <c r="J1217" s="13">
        <v>1040</v>
      </c>
      <c r="K121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BOŚ.6743.1040.2017.IN</v>
      </c>
      <c r="L1217" s="12">
        <v>43105</v>
      </c>
      <c r="M1217" s="13" t="s">
        <v>19</v>
      </c>
      <c r="N1217" s="11">
        <f ca="1">IF(zgłoszenia[[#This Row],[ID]]&gt;0,IF(zgłoszenia[[#This Row],[Data zakończenia sprawy]]=0,TODAY()-D1217,zgłoszenia[[#This Row],[Data zakończenia sprawy]]-zgłoszenia[[#This Row],[Data wpływu wniosku]]),"")</f>
        <v>18</v>
      </c>
      <c r="O1217" s="65">
        <f>IF($F1217=dane!$B$8,6743+3,(IF($F1217=dane!$B$9,6743+4,(IF($F1217=dane!$B$10,6743+5,6743)))))</f>
        <v>6743</v>
      </c>
    </row>
    <row r="1218" spans="1:25" ht="45" x14ac:dyDescent="0.25">
      <c r="A1218" s="62">
        <f>IF(zgłoszenia[[#This Row],[ID]]&gt;0,A1217+1,"--")</f>
        <v>1215</v>
      </c>
      <c r="B1218" s="14" t="s">
        <v>59</v>
      </c>
      <c r="C1218" s="70">
        <v>26306</v>
      </c>
      <c r="D1218" s="12">
        <v>43083</v>
      </c>
      <c r="E1218" s="31" t="s">
        <v>1903</v>
      </c>
      <c r="F1218" s="13" t="s">
        <v>17</v>
      </c>
      <c r="G1218" s="13" t="s">
        <v>29</v>
      </c>
      <c r="H1218" s="13" t="s">
        <v>281</v>
      </c>
      <c r="I1218" s="36" t="s">
        <v>1904</v>
      </c>
      <c r="J1218" s="13">
        <v>1039</v>
      </c>
      <c r="K121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BOŚ.6743.1039.2017.SR</v>
      </c>
      <c r="L1218" s="12">
        <v>43089</v>
      </c>
      <c r="M1218" s="13" t="s">
        <v>19</v>
      </c>
      <c r="N1218" s="11">
        <f ca="1">IF(zgłoszenia[[#This Row],[ID]]&gt;0,IF(zgłoszenia[[#This Row],[Data zakończenia sprawy]]=0,TODAY()-D1218,zgłoszenia[[#This Row],[Data zakończenia sprawy]]-zgłoszenia[[#This Row],[Data wpływu wniosku]]),"")</f>
        <v>6</v>
      </c>
      <c r="O1218" s="65">
        <f>IF($F1218=dane!$B$8,6743+3,(IF($F1218=dane!$B$9,6743+4,(IF($F1218=dane!$B$10,6743+5,6743)))))</f>
        <v>6743</v>
      </c>
    </row>
    <row r="1219" spans="1:25" ht="45" x14ac:dyDescent="0.25">
      <c r="A1219" s="62">
        <f>IF(zgłoszenia[[#This Row],[ID]]&gt;0,A1218+1,"--")</f>
        <v>1216</v>
      </c>
      <c r="B1219" s="14" t="s">
        <v>39</v>
      </c>
      <c r="C1219" s="70">
        <v>26656</v>
      </c>
      <c r="D1219" s="12">
        <v>43088</v>
      </c>
      <c r="E1219" s="31" t="s">
        <v>1905</v>
      </c>
      <c r="F1219" s="13" t="s">
        <v>57</v>
      </c>
      <c r="G1219" s="13" t="s">
        <v>32</v>
      </c>
      <c r="H1219" s="13" t="s">
        <v>1906</v>
      </c>
      <c r="I1219" s="36" t="s">
        <v>1907</v>
      </c>
      <c r="J1219" s="77">
        <v>87</v>
      </c>
      <c r="K1219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BOŚ.6748.87.2017.MS</v>
      </c>
      <c r="L1219" s="93">
        <v>43108</v>
      </c>
      <c r="M1219" s="77" t="s">
        <v>19</v>
      </c>
      <c r="N1219" s="88">
        <f ca="1">IF(zgłoszenia[[#This Row],[ID]]&gt;0,IF(zgłoszenia[[#This Row],[Data zakończenia sprawy]]=0,TODAY()-D1219,zgłoszenia[[#This Row],[Data zakończenia sprawy]]-zgłoszenia[[#This Row],[Data wpływu wniosku]]),"")</f>
        <v>20</v>
      </c>
      <c r="O1219" s="69">
        <f>IF($F1219=dane!$B$8,6743+3,(IF($F1219=dane!$B$9,6743+4,(IF($F1219=dane!$B$10,6743+5,6743)))))</f>
        <v>6748</v>
      </c>
      <c r="P1219" s="74"/>
      <c r="Q1219" s="74"/>
      <c r="R1219" s="74"/>
      <c r="S1219" s="74"/>
      <c r="T1219" s="74"/>
      <c r="U1219" s="74"/>
      <c r="V1219" s="74"/>
      <c r="W1219" s="74"/>
      <c r="X1219" s="74"/>
    </row>
    <row r="1220" spans="1:25" ht="45" x14ac:dyDescent="0.25">
      <c r="A1220" s="62">
        <f>IF(zgłoszenia[[#This Row],[ID]]&gt;0,A1219+1,"--")</f>
        <v>1217</v>
      </c>
      <c r="B1220" s="14" t="s">
        <v>60</v>
      </c>
      <c r="C1220" s="70">
        <v>26654</v>
      </c>
      <c r="D1220" s="12">
        <v>43088</v>
      </c>
      <c r="E1220" s="31" t="s">
        <v>1908</v>
      </c>
      <c r="F1220" s="13" t="s">
        <v>23</v>
      </c>
      <c r="G1220" s="13" t="s">
        <v>33</v>
      </c>
      <c r="H1220" s="13" t="s">
        <v>147</v>
      </c>
      <c r="I1220" s="36" t="s">
        <v>1909</v>
      </c>
      <c r="J1220" s="13">
        <v>1044</v>
      </c>
      <c r="K122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BOŚ.6743.1044.2017.EJ</v>
      </c>
      <c r="L1220" s="12">
        <v>43109</v>
      </c>
      <c r="M1220" s="13" t="s">
        <v>19</v>
      </c>
      <c r="N1220" s="11">
        <f ca="1">IF(zgłoszenia[[#This Row],[ID]]&gt;0,IF(zgłoszenia[[#This Row],[Data zakończenia sprawy]]=0,TODAY()-D1220,zgłoszenia[[#This Row],[Data zakończenia sprawy]]-zgłoszenia[[#This Row],[Data wpływu wniosku]]),"")</f>
        <v>21</v>
      </c>
      <c r="O1220" s="65">
        <f>IF($F1220=dane!$B$8,6743+3,(IF($F1220=dane!$B$9,6743+4,(IF($F1220=dane!$B$10,6743+5,6743)))))</f>
        <v>6743</v>
      </c>
    </row>
    <row r="1221" spans="1:25" ht="30" x14ac:dyDescent="0.25">
      <c r="A1221" s="62">
        <f>IF(zgłoszenia[[#This Row],[ID]]&gt;0,A1220+1,"--")</f>
        <v>1218</v>
      </c>
      <c r="B1221" s="14" t="s">
        <v>61</v>
      </c>
      <c r="C1221" s="70">
        <v>26660</v>
      </c>
      <c r="D1221" s="12">
        <v>43088</v>
      </c>
      <c r="E1221" s="31" t="s">
        <v>974</v>
      </c>
      <c r="F1221" s="13" t="s">
        <v>23</v>
      </c>
      <c r="G1221" s="13" t="s">
        <v>21</v>
      </c>
      <c r="H1221" s="13" t="s">
        <v>190</v>
      </c>
      <c r="I1221" s="36" t="s">
        <v>1910</v>
      </c>
      <c r="J1221" s="13">
        <v>1048</v>
      </c>
      <c r="K122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BOŚ.6743.1048.2017.WK</v>
      </c>
      <c r="L1221" s="12">
        <v>43108</v>
      </c>
      <c r="M1221" s="13" t="s">
        <v>62</v>
      </c>
      <c r="N1221" s="11">
        <f ca="1">IF(zgłoszenia[[#This Row],[ID]]&gt;0,IF(zgłoszenia[[#This Row],[Data zakończenia sprawy]]=0,TODAY()-D1221,zgłoszenia[[#This Row],[Data zakończenia sprawy]]-zgłoszenia[[#This Row],[Data wpływu wniosku]]),"")</f>
        <v>20</v>
      </c>
      <c r="O1221" s="65">
        <f>IF($F1221=dane!$B$8,6743+3,(IF($F1221=dane!$B$9,6743+4,(IF($F1221=dane!$B$10,6743+5,6743)))))</f>
        <v>6743</v>
      </c>
    </row>
    <row r="1222" spans="1:25" ht="45" x14ac:dyDescent="0.25">
      <c r="A1222" s="62">
        <f>IF(zgłoszenia[[#This Row],[ID]]&gt;0,A1221+1,"--")</f>
        <v>1219</v>
      </c>
      <c r="B1222" s="14" t="s">
        <v>61</v>
      </c>
      <c r="C1222" s="70">
        <v>26661</v>
      </c>
      <c r="D1222" s="12">
        <v>43088</v>
      </c>
      <c r="E1222" s="31" t="s">
        <v>69</v>
      </c>
      <c r="F1222" s="13" t="s">
        <v>17</v>
      </c>
      <c r="G1222" s="13" t="s">
        <v>32</v>
      </c>
      <c r="H1222" s="13" t="s">
        <v>372</v>
      </c>
      <c r="I1222" s="36" t="s">
        <v>1911</v>
      </c>
      <c r="J1222" s="13">
        <v>1047</v>
      </c>
      <c r="K122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BOŚ.6743.1047.2017.WK</v>
      </c>
      <c r="L1222" s="12">
        <v>43104</v>
      </c>
      <c r="M1222" s="13" t="s">
        <v>19</v>
      </c>
      <c r="N1222" s="11">
        <f ca="1">IF(zgłoszenia[[#This Row],[ID]]&gt;0,IF(zgłoszenia[[#This Row],[Data zakończenia sprawy]]=0,TODAY()-D1222,zgłoszenia[[#This Row],[Data zakończenia sprawy]]-zgłoszenia[[#This Row],[Data wpływu wniosku]]),"")</f>
        <v>16</v>
      </c>
      <c r="O1222" s="65">
        <f>IF($F1222=dane!$B$8,6743+3,(IF($F1222=dane!$B$9,6743+4,(IF($F1222=dane!$B$10,6743+5,6743)))))</f>
        <v>6743</v>
      </c>
    </row>
    <row r="1223" spans="1:25" ht="45" x14ac:dyDescent="0.25">
      <c r="A1223" s="62">
        <f>IF(zgłoszenia[[#This Row],[ID]]&gt;0,A1222+1,"--")</f>
        <v>1220</v>
      </c>
      <c r="B1223" s="14" t="s">
        <v>59</v>
      </c>
      <c r="C1223" s="70">
        <v>26520</v>
      </c>
      <c r="D1223" s="12">
        <v>43087</v>
      </c>
      <c r="E1223" s="31" t="s">
        <v>1912</v>
      </c>
      <c r="F1223" s="13" t="s">
        <v>28</v>
      </c>
      <c r="G1223" s="13" t="s">
        <v>29</v>
      </c>
      <c r="H1223" s="13" t="s">
        <v>29</v>
      </c>
      <c r="I1223" s="36" t="s">
        <v>1913</v>
      </c>
      <c r="J1223" s="13">
        <v>1041</v>
      </c>
      <c r="K1223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BOŚ.6743.1041.2017.SR</v>
      </c>
      <c r="L1223" s="12">
        <v>43111</v>
      </c>
      <c r="M1223" s="13" t="s">
        <v>19</v>
      </c>
      <c r="N1223" s="11">
        <f ca="1">IF(zgłoszenia[[#This Row],[ID]]&gt;0,IF(zgłoszenia[[#This Row],[Data zakończenia sprawy]]=0,TODAY()-D1223,zgłoszenia[[#This Row],[Data zakończenia sprawy]]-zgłoszenia[[#This Row],[Data wpływu wniosku]]),"")</f>
        <v>24</v>
      </c>
      <c r="O1223" s="65">
        <f>IF($F1223=dane!$B$8,6743+3,(IF($F1223=dane!$B$9,6743+4,(IF($F1223=dane!$B$10,6743+5,6743)))))</f>
        <v>6743</v>
      </c>
    </row>
    <row r="1224" spans="1:25" ht="45" x14ac:dyDescent="0.25">
      <c r="A1224" s="62">
        <f>IF(zgłoszenia[[#This Row],[ID]]&gt;0,A1223+1,"--")</f>
        <v>1221</v>
      </c>
      <c r="B1224" s="14" t="s">
        <v>37</v>
      </c>
      <c r="C1224" s="70">
        <v>26522</v>
      </c>
      <c r="D1224" s="12">
        <v>43087</v>
      </c>
      <c r="E1224" s="31" t="s">
        <v>1912</v>
      </c>
      <c r="F1224" s="13" t="s">
        <v>28</v>
      </c>
      <c r="G1224" s="13" t="s">
        <v>29</v>
      </c>
      <c r="H1224" s="13" t="s">
        <v>29</v>
      </c>
      <c r="I1224" s="36" t="s">
        <v>1913</v>
      </c>
      <c r="J1224" s="13">
        <v>1042</v>
      </c>
      <c r="K122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BOŚ.6743.1042.2017.AŁ</v>
      </c>
      <c r="L1224" s="12">
        <v>43110</v>
      </c>
      <c r="M1224" s="13" t="s">
        <v>19</v>
      </c>
      <c r="N1224" s="11">
        <f ca="1">IF(zgłoszenia[[#This Row],[ID]]&gt;0,IF(zgłoszenia[[#This Row],[Data zakończenia sprawy]]=0,TODAY()-D1224,zgłoszenia[[#This Row],[Data zakończenia sprawy]]-zgłoszenia[[#This Row],[Data wpływu wniosku]]),"")</f>
        <v>23</v>
      </c>
      <c r="O1224" s="65">
        <f>IF($F1224=dane!$B$8,6743+3,(IF($F1224=dane!$B$9,6743+4,(IF($F1224=dane!$B$10,6743+5,6743)))))</f>
        <v>6743</v>
      </c>
    </row>
    <row r="1225" spans="1:25" ht="45" x14ac:dyDescent="0.25">
      <c r="A1225" s="62">
        <f>IF(zgłoszenia[[#This Row],[ID]]&gt;0,A1224+1,"--")</f>
        <v>1222</v>
      </c>
      <c r="B1225" s="14" t="s">
        <v>11</v>
      </c>
      <c r="C1225" s="70" t="s">
        <v>1914</v>
      </c>
      <c r="D1225" s="12">
        <v>43089</v>
      </c>
      <c r="E1225" s="31" t="s">
        <v>1915</v>
      </c>
      <c r="F1225" s="13" t="s">
        <v>25</v>
      </c>
      <c r="G1225" s="13" t="s">
        <v>30</v>
      </c>
      <c r="H1225" s="13" t="s">
        <v>513</v>
      </c>
      <c r="I1225" s="36" t="s">
        <v>1916</v>
      </c>
      <c r="J1225" s="13">
        <v>1043</v>
      </c>
      <c r="K1225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BOŚ.6743.1043.2017.AA</v>
      </c>
      <c r="L1225" s="12">
        <v>43109</v>
      </c>
      <c r="M1225" s="13" t="s">
        <v>19</v>
      </c>
      <c r="N1225" s="11">
        <f ca="1">IF(zgłoszenia[[#This Row],[ID]]&gt;0,IF(zgłoszenia[[#This Row],[Data zakończenia sprawy]]=0,TODAY()-D1225,zgłoszenia[[#This Row],[Data zakończenia sprawy]]-zgłoszenia[[#This Row],[Data wpływu wniosku]]),"")</f>
        <v>20</v>
      </c>
      <c r="O1225" s="65">
        <f>IF($F1225=dane!$B$8,6743+3,(IF($F1225=dane!$B$9,6743+4,(IF($F1225=dane!$B$10,6743+5,6743)))))</f>
        <v>6743</v>
      </c>
      <c r="P1225" s="74"/>
      <c r="Q1225" s="74"/>
      <c r="R1225" s="74"/>
      <c r="S1225" s="74"/>
      <c r="T1225" s="74"/>
      <c r="U1225" s="74"/>
      <c r="V1225" s="74"/>
      <c r="W1225" s="74"/>
      <c r="X1225" s="74"/>
      <c r="Y1225" s="74"/>
    </row>
    <row r="1226" spans="1:25" ht="18.75" x14ac:dyDescent="0.25">
      <c r="A1226" s="62">
        <f>IF(zgłoszenia[[#This Row],[ID]]&gt;0,A1225+1,"--")</f>
        <v>1223</v>
      </c>
      <c r="B1226" s="14" t="s">
        <v>40</v>
      </c>
      <c r="C1226" s="70">
        <v>26787</v>
      </c>
      <c r="D1226" s="12">
        <v>43089</v>
      </c>
      <c r="E1226" s="31" t="s">
        <v>1917</v>
      </c>
      <c r="F1226" s="13" t="s">
        <v>57</v>
      </c>
      <c r="G1226" s="13" t="s">
        <v>21</v>
      </c>
      <c r="H1226" s="13" t="s">
        <v>230</v>
      </c>
      <c r="I1226" s="36" t="s">
        <v>1918</v>
      </c>
      <c r="J1226" s="72"/>
      <c r="K1226" s="101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brak rejestreacji eDOK</v>
      </c>
      <c r="L1226" s="102"/>
      <c r="M1226" s="100"/>
      <c r="N1226" s="103">
        <f ca="1">IF(zgłoszenia[[#This Row],[ID]]&gt;0,IF(zgłoszenia[[#This Row],[Data zakończenia sprawy]]=0,TODAY()-D1226,zgłoszenia[[#This Row],[Data zakończenia sprawy]]-zgłoszenia[[#This Row],[Data wpływu wniosku]]),"")</f>
        <v>594</v>
      </c>
      <c r="O1226" s="104">
        <f>IF($F1226=dane!$B$8,6743+3,(IF($F1226=dane!$B$9,6743+4,(IF($F1226=dane!$B$10,6743+5,6743)))))</f>
        <v>6748</v>
      </c>
      <c r="P1226" s="74"/>
      <c r="Q1226" s="74"/>
      <c r="R1226" s="74"/>
      <c r="S1226" s="74"/>
      <c r="T1226" s="74"/>
      <c r="U1226" s="74"/>
      <c r="V1226" s="74"/>
      <c r="W1226" s="74"/>
      <c r="X1226" s="74"/>
      <c r="Y1226" s="74"/>
    </row>
    <row r="1227" spans="1:25" ht="30" x14ac:dyDescent="0.25">
      <c r="A1227" s="62">
        <f>IF(zgłoszenia[[#This Row],[ID]]&gt;0,A1226+1,"--")</f>
        <v>1224</v>
      </c>
      <c r="B1227" s="14" t="s">
        <v>61</v>
      </c>
      <c r="C1227" s="70">
        <v>26747</v>
      </c>
      <c r="D1227" s="12">
        <v>43089</v>
      </c>
      <c r="E1227" s="31" t="s">
        <v>180</v>
      </c>
      <c r="F1227" s="13" t="s">
        <v>17</v>
      </c>
      <c r="G1227" s="13" t="s">
        <v>32</v>
      </c>
      <c r="H1227" s="13" t="s">
        <v>419</v>
      </c>
      <c r="I1227" s="36" t="s">
        <v>1919</v>
      </c>
      <c r="J1227" s="13">
        <v>1049</v>
      </c>
      <c r="K122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BOŚ.6743.1049.2017.WK</v>
      </c>
      <c r="L1227" s="12">
        <v>43104</v>
      </c>
      <c r="M1227" s="13" t="s">
        <v>22</v>
      </c>
      <c r="N1227" s="11">
        <f ca="1">IF(zgłoszenia[[#This Row],[ID]]&gt;0,IF(zgłoszenia[[#This Row],[Data zakończenia sprawy]]=0,TODAY()-D1227,zgłoszenia[[#This Row],[Data zakończenia sprawy]]-zgłoszenia[[#This Row],[Data wpływu wniosku]]),"")</f>
        <v>15</v>
      </c>
      <c r="O1227" s="65">
        <f>IF($F1227=dane!$B$8,6743+3,(IF($F1227=dane!$B$9,6743+4,(IF($F1227=dane!$B$10,6743+5,6743)))))</f>
        <v>6743</v>
      </c>
      <c r="P1227" s="74"/>
      <c r="Q1227" s="74"/>
      <c r="R1227" s="74"/>
      <c r="S1227" s="74"/>
      <c r="T1227" s="74"/>
      <c r="U1227" s="74"/>
      <c r="V1227" s="74"/>
      <c r="W1227" s="74"/>
      <c r="X1227" s="74"/>
      <c r="Y1227" s="74"/>
    </row>
    <row r="1228" spans="1:25" ht="30" x14ac:dyDescent="0.25">
      <c r="A1228" s="62">
        <f>IF(zgłoszenia[[#This Row],[ID]]&gt;0,A1227+1,"--")</f>
        <v>1225</v>
      </c>
      <c r="B1228" s="14" t="s">
        <v>37</v>
      </c>
      <c r="C1228" s="70">
        <v>26822</v>
      </c>
      <c r="D1228" s="12">
        <v>43090</v>
      </c>
      <c r="E1228" s="31" t="s">
        <v>1920</v>
      </c>
      <c r="F1228" s="13" t="s">
        <v>23</v>
      </c>
      <c r="G1228" s="13" t="s">
        <v>29</v>
      </c>
      <c r="H1228" s="13" t="s">
        <v>29</v>
      </c>
      <c r="I1228" s="36" t="s">
        <v>993</v>
      </c>
      <c r="J1228" s="13">
        <v>1052</v>
      </c>
      <c r="K1228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BOŚ.6743.1052.2017.AŁ</v>
      </c>
      <c r="L1228" s="12">
        <v>43109</v>
      </c>
      <c r="M1228" s="13" t="s">
        <v>22</v>
      </c>
      <c r="N1228" s="11">
        <f ca="1">IF(zgłoszenia[[#This Row],[ID]]&gt;0,IF(zgłoszenia[[#This Row],[Data zakończenia sprawy]]=0,TODAY()-D1228,zgłoszenia[[#This Row],[Data zakończenia sprawy]]-zgłoszenia[[#This Row],[Data wpływu wniosku]]),"")</f>
        <v>19</v>
      </c>
      <c r="O1228" s="65">
        <f>IF($F1228=dane!$B$8,6743+3,(IF($F1228=dane!$B$9,6743+4,(IF($F1228=dane!$B$10,6743+5,6743)))))</f>
        <v>6743</v>
      </c>
    </row>
    <row r="1229" spans="1:25" ht="45" x14ac:dyDescent="0.25">
      <c r="A1229" s="62">
        <f>IF(zgłoszenia[[#This Row],[ID]]&gt;0,A1228+1,"--")</f>
        <v>1226</v>
      </c>
      <c r="B1229" s="14" t="s">
        <v>38</v>
      </c>
      <c r="C1229" s="70">
        <v>26862</v>
      </c>
      <c r="D1229" s="12">
        <v>43090</v>
      </c>
      <c r="E1229" s="31" t="s">
        <v>1794</v>
      </c>
      <c r="F1229" s="13" t="s">
        <v>57</v>
      </c>
      <c r="G1229" s="13" t="s">
        <v>21</v>
      </c>
      <c r="H1229" s="13" t="s">
        <v>776</v>
      </c>
      <c r="I1229" s="36" t="s">
        <v>1921</v>
      </c>
      <c r="J1229" s="77">
        <v>86</v>
      </c>
      <c r="K1229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BOŚ.6748.86.2017.IN</v>
      </c>
      <c r="L1229" s="93">
        <v>43110</v>
      </c>
      <c r="M1229" s="77" t="s">
        <v>19</v>
      </c>
      <c r="N1229" s="88">
        <f ca="1">IF(zgłoszenia[[#This Row],[ID]]&gt;0,IF(zgłoszenia[[#This Row],[Data zakończenia sprawy]]=0,TODAY()-D1229,zgłoszenia[[#This Row],[Data zakończenia sprawy]]-zgłoszenia[[#This Row],[Data wpływu wniosku]]),"")</f>
        <v>20</v>
      </c>
      <c r="O1229" s="69">
        <f>IF($F1229=dane!$B$8,6743+3,(IF($F1229=dane!$B$9,6743+4,(IF($F1229=dane!$B$10,6743+5,6743)))))</f>
        <v>6748</v>
      </c>
      <c r="P1229" s="74"/>
      <c r="Q1229" s="74"/>
      <c r="R1229" s="74"/>
      <c r="S1229" s="74"/>
      <c r="T1229" s="74"/>
      <c r="U1229" s="74"/>
      <c r="V1229" s="74"/>
      <c r="W1229" s="74"/>
      <c r="X1229" s="74"/>
    </row>
    <row r="1230" spans="1:25" ht="45" x14ac:dyDescent="0.25">
      <c r="A1230" s="62">
        <f>IF(zgłoszenia[[#This Row],[ID]]&gt;0,A1229+1,"--")</f>
        <v>1227</v>
      </c>
      <c r="B1230" s="14" t="s">
        <v>38</v>
      </c>
      <c r="C1230" s="70" t="s">
        <v>1922</v>
      </c>
      <c r="D1230" s="12">
        <v>43090</v>
      </c>
      <c r="E1230" s="31" t="s">
        <v>436</v>
      </c>
      <c r="F1230" s="13" t="s">
        <v>17</v>
      </c>
      <c r="G1230" s="13" t="s">
        <v>18</v>
      </c>
      <c r="H1230" s="13" t="s">
        <v>150</v>
      </c>
      <c r="I1230" s="36" t="s">
        <v>595</v>
      </c>
      <c r="J1230" s="13">
        <v>1051</v>
      </c>
      <c r="K123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BOŚ.6743.1051.2017.IN</v>
      </c>
      <c r="L1230" s="12">
        <v>43110</v>
      </c>
      <c r="M1230" s="13" t="s">
        <v>19</v>
      </c>
      <c r="N1230" s="11">
        <f ca="1">IF(zgłoszenia[[#This Row],[ID]]&gt;0,IF(zgłoszenia[[#This Row],[Data zakończenia sprawy]]=0,TODAY()-D1230,zgłoszenia[[#This Row],[Data zakończenia sprawy]]-zgłoszenia[[#This Row],[Data wpływu wniosku]]),"")</f>
        <v>20</v>
      </c>
      <c r="O1230" s="65">
        <f>IF($F1230=dane!$B$8,6743+3,(IF($F1230=dane!$B$9,6743+4,(IF($F1230=dane!$B$10,6743+5,6743)))))</f>
        <v>6743</v>
      </c>
    </row>
    <row r="1231" spans="1:25" ht="30" x14ac:dyDescent="0.25">
      <c r="A1231" s="62">
        <f>IF(zgłoszenia[[#This Row],[ID]]&gt;0,A1230+1,"--")</f>
        <v>1228</v>
      </c>
      <c r="B1231" s="14" t="s">
        <v>61</v>
      </c>
      <c r="C1231" s="70">
        <v>26891</v>
      </c>
      <c r="D1231" s="12">
        <v>43090</v>
      </c>
      <c r="E1231" s="31" t="s">
        <v>1379</v>
      </c>
      <c r="F1231" s="13" t="s">
        <v>23</v>
      </c>
      <c r="G1231" s="13" t="s">
        <v>26</v>
      </c>
      <c r="H1231" s="13" t="s">
        <v>1923</v>
      </c>
      <c r="I1231" s="36" t="s">
        <v>1557</v>
      </c>
      <c r="J1231" s="13">
        <v>1054</v>
      </c>
      <c r="K123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BOŚ.6743.1054.2017.WK</v>
      </c>
      <c r="L1231" s="12">
        <v>43111</v>
      </c>
      <c r="M1231" s="13" t="s">
        <v>22</v>
      </c>
      <c r="N1231" s="11">
        <f ca="1">IF(zgłoszenia[[#This Row],[ID]]&gt;0,IF(zgłoszenia[[#This Row],[Data zakończenia sprawy]]=0,TODAY()-D1231,zgłoszenia[[#This Row],[Data zakończenia sprawy]]-zgłoszenia[[#This Row],[Data wpływu wniosku]]),"")</f>
        <v>21</v>
      </c>
      <c r="O1231" s="65">
        <f>IF($F1231=dane!$B$8,6743+3,(IF($F1231=dane!$B$9,6743+4,(IF($F1231=dane!$B$10,6743+5,6743)))))</f>
        <v>6743</v>
      </c>
    </row>
    <row r="1232" spans="1:25" ht="45" x14ac:dyDescent="0.25">
      <c r="A1232" s="62">
        <f>IF(zgłoszenia[[#This Row],[ID]]&gt;0,A1231+1,"--")</f>
        <v>1229</v>
      </c>
      <c r="B1232" s="14" t="s">
        <v>61</v>
      </c>
      <c r="C1232" s="70">
        <v>26890</v>
      </c>
      <c r="D1232" s="12">
        <v>43090</v>
      </c>
      <c r="E1232" s="31" t="s">
        <v>1924</v>
      </c>
      <c r="F1232" s="13" t="s">
        <v>20</v>
      </c>
      <c r="G1232" s="13" t="s">
        <v>30</v>
      </c>
      <c r="H1232" s="13" t="s">
        <v>424</v>
      </c>
      <c r="I1232" s="36" t="s">
        <v>1925</v>
      </c>
      <c r="J1232" s="13">
        <v>1053</v>
      </c>
      <c r="K1232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BOŚ.6743.1053.2017.WK</v>
      </c>
      <c r="L1232" s="12">
        <v>43103</v>
      </c>
      <c r="M1232" s="13" t="s">
        <v>19</v>
      </c>
      <c r="N1232" s="11">
        <f ca="1">IF(zgłoszenia[[#This Row],[ID]]&gt;0,IF(zgłoszenia[[#This Row],[Data zakończenia sprawy]]=0,TODAY()-D1232,zgłoszenia[[#This Row],[Data zakończenia sprawy]]-zgłoszenia[[#This Row],[Data wpływu wniosku]]),"")</f>
        <v>13</v>
      </c>
      <c r="O1232" s="65">
        <f>IF($F1232=dane!$B$8,6743+3,(IF($F1232=dane!$B$9,6743+4,(IF($F1232=dane!$B$10,6743+5,6743)))))</f>
        <v>6743</v>
      </c>
    </row>
    <row r="1233" spans="1:24" ht="45" x14ac:dyDescent="0.25">
      <c r="A1233" s="62">
        <f>IF(zgłoszenia[[#This Row],[ID]]&gt;0,A1232+1,"--")</f>
        <v>1230</v>
      </c>
      <c r="B1233" s="14" t="s">
        <v>37</v>
      </c>
      <c r="C1233" s="70">
        <v>27103</v>
      </c>
      <c r="D1233" s="12">
        <v>43096</v>
      </c>
      <c r="E1233" s="31" t="s">
        <v>1926</v>
      </c>
      <c r="F1233" s="13" t="s">
        <v>57</v>
      </c>
      <c r="G1233" s="13" t="s">
        <v>29</v>
      </c>
      <c r="H1233" s="13" t="s">
        <v>118</v>
      </c>
      <c r="I1233" s="36" t="s">
        <v>1372</v>
      </c>
      <c r="J1233" s="77">
        <v>88</v>
      </c>
      <c r="K1233" s="92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BOŚ.6748.88.2017.AŁ</v>
      </c>
      <c r="L1233" s="93">
        <v>43117</v>
      </c>
      <c r="M1233" s="77" t="s">
        <v>19</v>
      </c>
      <c r="N1233" s="88">
        <f ca="1">IF(zgłoszenia[[#This Row],[ID]]&gt;0,IF(zgłoszenia[[#This Row],[Data zakończenia sprawy]]=0,TODAY()-D1233,zgłoszenia[[#This Row],[Data zakończenia sprawy]]-zgłoszenia[[#This Row],[Data wpływu wniosku]]),"")</f>
        <v>21</v>
      </c>
      <c r="O1233" s="69">
        <f>IF($F1233=dane!$B$8,6743+3,(IF($F1233=dane!$B$9,6743+4,(IF($F1233=dane!$B$10,6743+5,6743)))))</f>
        <v>6748</v>
      </c>
      <c r="P1233" s="74"/>
      <c r="Q1233" s="74"/>
      <c r="R1233" s="74"/>
      <c r="S1233" s="74"/>
      <c r="T1233" s="74"/>
      <c r="U1233" s="74"/>
      <c r="V1233" s="74"/>
      <c r="W1233" s="74"/>
      <c r="X1233" s="74"/>
    </row>
    <row r="1234" spans="1:24" ht="45" x14ac:dyDescent="0.25">
      <c r="A1234" s="62">
        <f>IF(zgłoszenia[[#This Row],[ID]]&gt;0,A1233+1,"--")</f>
        <v>1231</v>
      </c>
      <c r="B1234" s="14" t="s">
        <v>11</v>
      </c>
      <c r="C1234" s="70">
        <v>27095</v>
      </c>
      <c r="D1234" s="12">
        <v>43096</v>
      </c>
      <c r="E1234" s="31" t="s">
        <v>1927</v>
      </c>
      <c r="F1234" s="13" t="s">
        <v>23</v>
      </c>
      <c r="G1234" s="13" t="s">
        <v>30</v>
      </c>
      <c r="H1234" s="13" t="s">
        <v>1724</v>
      </c>
      <c r="I1234" s="36" t="s">
        <v>1928</v>
      </c>
      <c r="J1234" s="13">
        <v>1055</v>
      </c>
      <c r="K1234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BOŚ.6743.1055.2017.AA</v>
      </c>
      <c r="L1234" s="12">
        <v>43116</v>
      </c>
      <c r="M1234" s="13" t="s">
        <v>19</v>
      </c>
      <c r="N1234" s="11">
        <f ca="1">IF(zgłoszenia[[#This Row],[ID]]&gt;0,IF(zgłoszenia[[#This Row],[Data zakończenia sprawy]]=0,TODAY()-D1234,zgłoszenia[[#This Row],[Data zakończenia sprawy]]-zgłoszenia[[#This Row],[Data wpływu wniosku]]),"")</f>
        <v>20</v>
      </c>
      <c r="O1234" s="65">
        <f>IF($F1234=dane!$B$8,6743+3,(IF($F1234=dane!$B$9,6743+4,(IF($F1234=dane!$B$10,6743+5,6743)))))</f>
        <v>6743</v>
      </c>
    </row>
    <row r="1235" spans="1:24" ht="18.75" x14ac:dyDescent="0.25">
      <c r="A1235" s="62">
        <f>IF(zgłoszenia[[#This Row],[ID]]&gt;0,A1234+1,"--")</f>
        <v>1232</v>
      </c>
      <c r="B1235" s="14" t="s">
        <v>40</v>
      </c>
      <c r="C1235" s="70">
        <v>27102</v>
      </c>
      <c r="D1235" s="12">
        <v>43096</v>
      </c>
      <c r="E1235" s="31" t="s">
        <v>1738</v>
      </c>
      <c r="F1235" s="13" t="s">
        <v>57</v>
      </c>
      <c r="G1235" s="13" t="s">
        <v>21</v>
      </c>
      <c r="H1235" s="13" t="s">
        <v>445</v>
      </c>
      <c r="I1235" s="36" t="s">
        <v>1929</v>
      </c>
      <c r="J1235" s="72"/>
      <c r="K1235" s="89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brak rejestreacji eDOK</v>
      </c>
      <c r="L1235" s="90"/>
      <c r="M1235" s="72"/>
      <c r="N1235" s="87">
        <f ca="1">IF(zgłoszenia[[#This Row],[ID]]&gt;0,IF(zgłoszenia[[#This Row],[Data zakończenia sprawy]]=0,TODAY()-D1235,zgłoszenia[[#This Row],[Data zakończenia sprawy]]-zgłoszenia[[#This Row],[Data wpływu wniosku]]),"")</f>
        <v>587</v>
      </c>
      <c r="O1235" s="73">
        <f>IF($F1235=dane!$B$8,6743+3,(IF($F1235=dane!$B$9,6743+4,(IF($F1235=dane!$B$10,6743+5,6743)))))</f>
        <v>6748</v>
      </c>
      <c r="P1235" s="74"/>
      <c r="Q1235" s="74"/>
      <c r="R1235" s="74"/>
      <c r="S1235" s="74"/>
      <c r="T1235" s="74"/>
      <c r="U1235" s="74"/>
      <c r="V1235" s="74"/>
      <c r="W1235" s="74"/>
    </row>
    <row r="1236" spans="1:24" ht="30" x14ac:dyDescent="0.25">
      <c r="A1236" s="62">
        <f>IF(zgłoszenia[[#This Row],[ID]]&gt;0,A1235+1,"--")</f>
        <v>1233</v>
      </c>
      <c r="B1236" s="14" t="s">
        <v>61</v>
      </c>
      <c r="C1236" s="70">
        <v>27000</v>
      </c>
      <c r="D1236" s="12">
        <v>43091</v>
      </c>
      <c r="E1236" s="31" t="s">
        <v>83</v>
      </c>
      <c r="F1236" s="13" t="s">
        <v>23</v>
      </c>
      <c r="G1236" s="13" t="s">
        <v>33</v>
      </c>
      <c r="H1236" s="13" t="s">
        <v>155</v>
      </c>
      <c r="I1236" s="36" t="s">
        <v>1930</v>
      </c>
      <c r="J1236" s="13">
        <v>1</v>
      </c>
      <c r="K1236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BOŚ.6743.1.2017.WK</v>
      </c>
      <c r="L1236" s="12">
        <v>43112</v>
      </c>
      <c r="M1236" s="13" t="s">
        <v>31</v>
      </c>
      <c r="N1236" s="11">
        <f ca="1">IF(zgłoszenia[[#This Row],[ID]]&gt;0,IF(zgłoszenia[[#This Row],[Data zakończenia sprawy]]=0,TODAY()-D1236,zgłoszenia[[#This Row],[Data zakończenia sprawy]]-zgłoszenia[[#This Row],[Data wpływu wniosku]]),"")</f>
        <v>21</v>
      </c>
      <c r="O1236" s="65">
        <f>IF($F1236=dane!$B$8,6743+3,(IF($F1236=dane!$B$9,6743+4,(IF($F1236=dane!$B$10,6743+5,6743)))))</f>
        <v>6743</v>
      </c>
    </row>
    <row r="1237" spans="1:24" ht="45" x14ac:dyDescent="0.25">
      <c r="A1237" s="62">
        <f>IF(zgłoszenia[[#This Row],[ID]]&gt;0,A1236+1,"--")</f>
        <v>1234</v>
      </c>
      <c r="B1237" s="14" t="s">
        <v>11</v>
      </c>
      <c r="C1237" s="70">
        <v>27304</v>
      </c>
      <c r="D1237" s="12">
        <v>43098</v>
      </c>
      <c r="E1237" s="31" t="s">
        <v>789</v>
      </c>
      <c r="F1237" s="13" t="s">
        <v>28</v>
      </c>
      <c r="G1237" s="13" t="s">
        <v>30</v>
      </c>
      <c r="H1237" s="13" t="s">
        <v>1931</v>
      </c>
      <c r="I1237" s="36" t="s">
        <v>968</v>
      </c>
      <c r="J1237" s="13">
        <v>4</v>
      </c>
      <c r="K1237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BOŚ.6743.4.2017.AA</v>
      </c>
      <c r="L1237" s="12">
        <v>43112</v>
      </c>
      <c r="M1237" s="13" t="s">
        <v>19</v>
      </c>
      <c r="N1237" s="11">
        <f ca="1">IF(zgłoszenia[[#This Row],[ID]]&gt;0,IF(zgłoszenia[[#This Row],[Data zakończenia sprawy]]=0,TODAY()-D1237,zgłoszenia[[#This Row],[Data zakończenia sprawy]]-zgłoszenia[[#This Row],[Data wpływu wniosku]]),"")</f>
        <v>14</v>
      </c>
      <c r="O1237" s="65">
        <f>IF($F1237=dane!$B$8,6743+3,(IF($F1237=dane!$B$9,6743+4,(IF($F1237=dane!$B$10,6743+5,6743)))))</f>
        <v>6743</v>
      </c>
    </row>
    <row r="1238" spans="1:24" ht="30" x14ac:dyDescent="0.25">
      <c r="A1238" s="62">
        <f>IF(zgłoszenia[[#This Row],[ID]]&gt;0,A1237+1,"--")</f>
        <v>1235</v>
      </c>
      <c r="B1238" s="14" t="s">
        <v>36</v>
      </c>
      <c r="C1238" s="70">
        <v>27271</v>
      </c>
      <c r="D1238" s="12">
        <v>43098</v>
      </c>
      <c r="E1238" s="31" t="s">
        <v>1932</v>
      </c>
      <c r="F1238" s="13" t="s">
        <v>23</v>
      </c>
      <c r="G1238" s="13" t="s">
        <v>29</v>
      </c>
      <c r="H1238" s="13" t="s">
        <v>99</v>
      </c>
      <c r="I1238" s="36" t="s">
        <v>1933</v>
      </c>
      <c r="J1238" s="13">
        <v>13</v>
      </c>
      <c r="K1238" s="5" t="str">
        <f>IF(zgłoszenia[[#This Row],[ID]]&gt;0,IF(zgłoszenia[[#This Row],[BOŚ Nr
z eDOK]]&gt;0,CONCATENATE("BOŚ.",zgłoszenia[[#This Row],[JRWA]],".",zgłoszenia[[#This Row],[BOŚ Nr
z eDOK]],".",2018,".",zgłoszenia[[#This Row],[ID]]),"brak rejestreacji eDOK"),"")</f>
        <v>BOŚ.6743.13.2018.KŻ</v>
      </c>
      <c r="L1238" s="12">
        <v>43117</v>
      </c>
      <c r="M1238" s="13" t="s">
        <v>22</v>
      </c>
      <c r="N1238" s="11">
        <f ca="1">IF(zgłoszenia[[#This Row],[ID]]&gt;0,IF(zgłoszenia[[#This Row],[Data zakończenia sprawy]]=0,TODAY()-D1238,zgłoszenia[[#This Row],[Data zakończenia sprawy]]-zgłoszenia[[#This Row],[Data wpływu wniosku]]),"")</f>
        <v>19</v>
      </c>
      <c r="O1238" s="65">
        <f>IF($F1238=dane!$B$8,6743+3,(IF($F1238=dane!$B$9,6743+4,(IF($F1238=dane!$B$10,6743+5,6743)))))</f>
        <v>6743</v>
      </c>
    </row>
    <row r="1239" spans="1:24" ht="90" x14ac:dyDescent="0.25">
      <c r="A1239" s="62">
        <f>IF(zgłoszenia[[#This Row],[ID]]&gt;0,A1238+1,"--")</f>
        <v>1236</v>
      </c>
      <c r="B1239" s="14" t="s">
        <v>36</v>
      </c>
      <c r="C1239" s="70">
        <v>27317</v>
      </c>
      <c r="D1239" s="12">
        <v>43098</v>
      </c>
      <c r="E1239" s="31" t="s">
        <v>1934</v>
      </c>
      <c r="F1239" s="13" t="s">
        <v>23</v>
      </c>
      <c r="G1239" s="13" t="s">
        <v>30</v>
      </c>
      <c r="H1239" s="13" t="s">
        <v>1935</v>
      </c>
      <c r="I1239" s="36" t="s">
        <v>1936</v>
      </c>
      <c r="J1239" s="13">
        <v>14</v>
      </c>
      <c r="K1239" s="5" t="str">
        <f>IF(zgłoszenia[[#This Row],[ID]]&gt;0,IF(zgłoszenia[[#This Row],[BOŚ Nr
z eDOK]]&gt;0,CONCATENATE("BOŚ.",zgłoszenia[[#This Row],[JRWA]],".",zgłoszenia[[#This Row],[BOŚ Nr
z eDOK]],".",2018,".",zgłoszenia[[#This Row],[ID]]),"brak rejestreacji eDOK"),"")</f>
        <v>BOŚ.6743.14.2018.KŻ</v>
      </c>
      <c r="L1239" s="12">
        <v>43119</v>
      </c>
      <c r="M1239" s="13" t="s">
        <v>19</v>
      </c>
      <c r="N1239" s="11">
        <f ca="1">IF(zgłoszenia[[#This Row],[ID]]&gt;0,IF(zgłoszenia[[#This Row],[Data zakończenia sprawy]]=0,TODAY()-D1239,zgłoszenia[[#This Row],[Data zakończenia sprawy]]-zgłoszenia[[#This Row],[Data wpływu wniosku]]),"")</f>
        <v>21</v>
      </c>
      <c r="O1239" s="65">
        <f>IF($F1239=dane!$B$8,6743+3,(IF($F1239=dane!$B$9,6743+4,(IF($F1239=dane!$B$10,6743+5,6743)))))</f>
        <v>6743</v>
      </c>
    </row>
    <row r="1240" spans="1:24" ht="45" x14ac:dyDescent="0.25">
      <c r="A1240" s="62">
        <f>IF(zgłoszenia[[#This Row],[ID]]&gt;0,A1239+1,"--")</f>
        <v>1237</v>
      </c>
      <c r="B1240" s="14" t="s">
        <v>61</v>
      </c>
      <c r="C1240" s="70">
        <v>27316</v>
      </c>
      <c r="D1240" s="12">
        <v>43098</v>
      </c>
      <c r="E1240" s="31" t="s">
        <v>1937</v>
      </c>
      <c r="F1240" s="13" t="s">
        <v>17</v>
      </c>
      <c r="G1240" s="13" t="s">
        <v>29</v>
      </c>
      <c r="H1240" s="13" t="s">
        <v>99</v>
      </c>
      <c r="I1240" s="36" t="s">
        <v>1938</v>
      </c>
      <c r="J1240" s="13">
        <v>2</v>
      </c>
      <c r="K1240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BOŚ.6743.2.2017.WK</v>
      </c>
      <c r="L1240" s="12">
        <v>43118</v>
      </c>
      <c r="M1240" s="13" t="s">
        <v>19</v>
      </c>
      <c r="N1240" s="11">
        <f ca="1">IF(zgłoszenia[[#This Row],[ID]]&gt;0,IF(zgłoszenia[[#This Row],[Data zakończenia sprawy]]=0,TODAY()-D1240,zgłoszenia[[#This Row],[Data zakończenia sprawy]]-zgłoszenia[[#This Row],[Data wpływu wniosku]]),"")</f>
        <v>20</v>
      </c>
      <c r="O1240" s="65">
        <f>IF($F1240=dane!$B$8,6743+3,(IF($F1240=dane!$B$9,6743+4,(IF($F1240=dane!$B$10,6743+5,6743)))))</f>
        <v>6743</v>
      </c>
    </row>
    <row r="1241" spans="1:24" ht="45" x14ac:dyDescent="0.25">
      <c r="A1241" s="62">
        <f>IF(zgłoszenia[[#This Row],[ID]]&gt;0,A1240+1,"--")</f>
        <v>1238</v>
      </c>
      <c r="B1241" s="14" t="s">
        <v>39</v>
      </c>
      <c r="C1241" s="70" t="s">
        <v>1939</v>
      </c>
      <c r="D1241" s="12">
        <v>43098</v>
      </c>
      <c r="E1241" s="31" t="s">
        <v>880</v>
      </c>
      <c r="F1241" s="13" t="s">
        <v>23</v>
      </c>
      <c r="G1241" s="13" t="s">
        <v>32</v>
      </c>
      <c r="H1241" s="13" t="s">
        <v>1816</v>
      </c>
      <c r="I1241" s="36" t="s">
        <v>1940</v>
      </c>
      <c r="J1241" s="13">
        <v>3</v>
      </c>
      <c r="K1241" s="5" t="str">
        <f>IF(zgłoszenia[[#This Row],[ID]]&gt;0,IF(zgłoszenia[[#This Row],[BOŚ Nr
z eDOK]]&gt;0,CONCATENATE("BOŚ.",zgłoszenia[[#This Row],[JRWA]],".",zgłoszenia[[#This Row],[BOŚ Nr
z eDOK]],".",D$1,".",zgłoszenia[[#This Row],[ID]]),"brak rejestreacji eDOK"),"")</f>
        <v>BOŚ.6743.3.2017.MS</v>
      </c>
      <c r="L1241" s="12">
        <v>43122</v>
      </c>
      <c r="M1241" s="13" t="s">
        <v>19</v>
      </c>
      <c r="N1241" s="11">
        <f ca="1">IF(zgłoszenia[[#This Row],[ID]]&gt;0,IF(zgłoszenia[[#This Row],[Data zakończenia sprawy]]=0,TODAY()-D1241,zgłoszenia[[#This Row],[Data zakończenia sprawy]]-zgłoszenia[[#This Row],[Data wpływu wniosku]]),"")</f>
        <v>24</v>
      </c>
      <c r="O1241" s="65">
        <f>IF($F1241=dane!$B$8,6743+3,(IF($F1241=dane!$B$9,6743+4,(IF($F1241=dane!$B$10,6743+5,6743)))))</f>
        <v>6743</v>
      </c>
    </row>
    <row r="1394" spans="1:15" s="3" customFormat="1" x14ac:dyDescent="0.25">
      <c r="A1394" s="2"/>
      <c r="B1394" s="2"/>
      <c r="C1394" s="1"/>
      <c r="D1394" s="2"/>
      <c r="E1394" s="2"/>
      <c r="F1394" s="2"/>
      <c r="G1394" s="2"/>
      <c r="H1394" s="2"/>
      <c r="I1394" s="37"/>
      <c r="J1394" s="2"/>
      <c r="K1394" s="2"/>
      <c r="L1394" s="2"/>
      <c r="M1394" s="2"/>
      <c r="N1394" s="2"/>
      <c r="O1394" s="2"/>
    </row>
    <row r="1401" spans="1:15" s="3" customFormat="1" x14ac:dyDescent="0.25">
      <c r="A1401" s="2"/>
      <c r="B1401" s="2"/>
      <c r="C1401" s="1"/>
      <c r="D1401" s="2"/>
      <c r="E1401" s="2"/>
      <c r="F1401" s="2"/>
      <c r="G1401" s="2"/>
      <c r="H1401" s="2"/>
      <c r="I1401" s="37"/>
      <c r="J1401" s="2"/>
      <c r="K1401" s="2"/>
      <c r="L1401" s="2"/>
      <c r="M1401" s="2"/>
      <c r="N1401" s="2"/>
      <c r="O1401" s="2"/>
    </row>
    <row r="1443" ht="30.75" customHeight="1" x14ac:dyDescent="0.25"/>
  </sheetData>
  <protectedRanges>
    <protectedRange algorithmName="SHA-512" hashValue="MsqcfpojxUZltCTqMmS2r7cTh9HnLNGyFeszD8OmaS91radeA52cHllREXFLXe/SFXuof/cckWpg4b3OdqYhnQ==" saltValue="xwinuHmLl4AhIMRCV+NqUA==" spinCount="100000" sqref="C721" name="Rozstęp1_1_2" securityDescriptor="O:WDG:WDD:(A;;CC;;;S-1-5-21-3223663182-2014030517-2119783128-1611)"/>
    <protectedRange algorithmName="SHA-512" hashValue="MsqcfpojxUZltCTqMmS2r7cTh9HnLNGyFeszD8OmaS91radeA52cHllREXFLXe/SFXuof/cckWpg4b3OdqYhnQ==" saltValue="xwinuHmLl4AhIMRCV+NqUA==" spinCount="100000" sqref="E721" name="Rozstęp1_6_1" securityDescriptor="O:WDG:WDD:(A;;CC;;;S-1-5-21-3223663182-2014030517-2119783128-1611)"/>
    <protectedRange algorithmName="SHA-512" hashValue="MsqcfpojxUZltCTqMmS2r7cTh9HnLNGyFeszD8OmaS91radeA52cHllREXFLXe/SFXuof/cckWpg4b3OdqYhnQ==" saltValue="xwinuHmLl4AhIMRCV+NqUA==" spinCount="100000" sqref="I721" name="Rozstęp1_8_1" securityDescriptor="O:WDG:WDD:(A;;CC;;;S-1-5-21-3223663182-2014030517-2119783128-1611)"/>
  </protectedRanges>
  <dataConsolidate/>
  <mergeCells count="1">
    <mergeCell ref="E2:H2"/>
  </mergeCells>
  <conditionalFormatting sqref="A5:D5 M43:N43 M167:N169 A364:D370 A372:D380 E366:E380 I372:N380 I364:N370 G364:H380 E364:F365 F366:F370 F372:F380 L364:M380 N599 N520 N478 N272 N224:N225 N221 N214 N202 N159 N157 N656 A721:B721 D721 F721:H721 J721:N721 N604 N697 N744 L800:M818 F864:G864 I864:N864 F869:G877 A864:A877 C864:C877 I869:N876 F865:N868 A945:D945 A946:C948 H945:N950 N734 I877:L877 N877 A959:N1115 F1116:N1116 A1155 C1155 A949:D950 A1116:D1116 A879:D879 E1155:N1155 A1156:N1241 A6:N41 A951:N957 A1117:N1153 A44:N156 A521:N598 A657:N696 A698:N720 A4:N4 A42:L43 A170:N201 A203:N213 A167:K169 A226:N271 A273:N363 A381:N411 A413:N477 A479:N519 A605:N655 A600:N603 A599:L599 A520:L520 A478:L478 A272:L272 A224:L225 A222:N223 A221:L221 A215:N220 A214:L214 A202:L202 A160:N166 A159:L159 A158:N158 A157:L157 A656:L656 A604:L604 A697:L697 A735:N743 A763:N800 A802:N862 A745:N761 A744:L744 A878:N878 A880:N944 A734:L734 A722:N733 E412:F412 B762:I762 B801:I801 E945:G948">
    <cfRule type="cellIs" dxfId="255" priority="594" operator="equal">
      <formula>0</formula>
    </cfRule>
  </conditionalFormatting>
  <conditionalFormatting sqref="K4 K33:K41 K120:K123 K763:K779 K782:K800 K802:K821 K880:K891 K945:K953 K955:K957 K959:K982 K984 K1067 K1069:K1114 K1116:K1126 K1128:K1153 K1155:K1176 K1178:K1182 K1184:K1241 K43:K82 K84:K118 K167:K206 K208:K247 K249:K288 K290:K329 K331:K370 K372:K411 K413:K452 K454:K493 K495:K534 K536:K575 K577:K616 K618:K657 K659:K698 K700:K739 K741:K761 K823:K862 K864:K878 K904:K943 K986:K1025 K1027:K1065 K6:K31 K125:K165 K893:K902">
    <cfRule type="containsText" dxfId="254" priority="582" operator="containsText" text="eDOK">
      <formula>NOT(ISERROR(SEARCH("eDOK",K4)))</formula>
    </cfRule>
  </conditionalFormatting>
  <conditionalFormatting sqref="J1202">
    <cfRule type="duplicateValues" dxfId="253" priority="564"/>
  </conditionalFormatting>
  <conditionalFormatting sqref="K32">
    <cfRule type="containsText" dxfId="252" priority="545" operator="containsText" text="eDOK">
      <formula>NOT(ISERROR(SEARCH("eDOK",K32)))</formula>
    </cfRule>
  </conditionalFormatting>
  <conditionalFormatting sqref="J32">
    <cfRule type="duplicateValues" dxfId="251" priority="551"/>
  </conditionalFormatting>
  <conditionalFormatting sqref="C32">
    <cfRule type="duplicateValues" dxfId="250" priority="553"/>
  </conditionalFormatting>
  <conditionalFormatting sqref="B120:B122 D120:D123">
    <cfRule type="cellIs" dxfId="249" priority="538" operator="equal">
      <formula>0</formula>
    </cfRule>
  </conditionalFormatting>
  <conditionalFormatting sqref="K119">
    <cfRule type="containsText" dxfId="248" priority="536" operator="containsText" text="eDOK">
      <formula>NOT(ISERROR(SEARCH("eDOK",K119)))</formula>
    </cfRule>
  </conditionalFormatting>
  <conditionalFormatting sqref="J119">
    <cfRule type="duplicateValues" dxfId="247" priority="542"/>
  </conditionalFormatting>
  <conditionalFormatting sqref="C119">
    <cfRule type="duplicateValues" dxfId="246" priority="544"/>
  </conditionalFormatting>
  <conditionalFormatting sqref="A762 J762:N762">
    <cfRule type="cellIs" dxfId="245" priority="529" operator="equal">
      <formula>0</formula>
    </cfRule>
  </conditionalFormatting>
  <conditionalFormatting sqref="K762">
    <cfRule type="containsText" dxfId="244" priority="527" operator="containsText" text="eDOK">
      <formula>NOT(ISERROR(SEARCH("eDOK",K762)))</formula>
    </cfRule>
  </conditionalFormatting>
  <conditionalFormatting sqref="J762">
    <cfRule type="duplicateValues" dxfId="243" priority="533"/>
  </conditionalFormatting>
  <conditionalFormatting sqref="K780">
    <cfRule type="containsText" dxfId="242" priority="518" operator="containsText" text="eDOK">
      <formula>NOT(ISERROR(SEARCH("eDOK",K780)))</formula>
    </cfRule>
  </conditionalFormatting>
  <conditionalFormatting sqref="J780">
    <cfRule type="duplicateValues" dxfId="241" priority="524"/>
  </conditionalFormatting>
  <conditionalFormatting sqref="C780">
    <cfRule type="duplicateValues" dxfId="240" priority="526"/>
  </conditionalFormatting>
  <conditionalFormatting sqref="A801 J801:N801 L818 M812">
    <cfRule type="cellIs" dxfId="239" priority="511" operator="equal">
      <formula>0</formula>
    </cfRule>
  </conditionalFormatting>
  <conditionalFormatting sqref="K801">
    <cfRule type="containsText" dxfId="238" priority="509" operator="containsText" text="eDOK">
      <formula>NOT(ISERROR(SEARCH("eDOK",K801)))</formula>
    </cfRule>
  </conditionalFormatting>
  <conditionalFormatting sqref="J801">
    <cfRule type="duplicateValues" dxfId="237" priority="515"/>
  </conditionalFormatting>
  <conditionalFormatting sqref="F879:N879">
    <cfRule type="cellIs" dxfId="236" priority="502" operator="equal">
      <formula>0</formula>
    </cfRule>
  </conditionalFormatting>
  <conditionalFormatting sqref="K879">
    <cfRule type="containsText" dxfId="235" priority="500" operator="containsText" text="eDOK">
      <formula>NOT(ISERROR(SEARCH("eDOK",K879)))</formula>
    </cfRule>
  </conditionalFormatting>
  <conditionalFormatting sqref="J879">
    <cfRule type="duplicateValues" dxfId="234" priority="506"/>
  </conditionalFormatting>
  <conditionalFormatting sqref="C879">
    <cfRule type="duplicateValues" dxfId="233" priority="508"/>
  </conditionalFormatting>
  <conditionalFormatting sqref="K893">
    <cfRule type="cellIs" dxfId="232" priority="493" operator="equal">
      <formula>0</formula>
    </cfRule>
  </conditionalFormatting>
  <conditionalFormatting sqref="K892:K893">
    <cfRule type="containsText" dxfId="231" priority="491" operator="containsText" text="eDOK">
      <formula>NOT(ISERROR(SEARCH("eDOK",K892)))</formula>
    </cfRule>
  </conditionalFormatting>
  <conditionalFormatting sqref="J892">
    <cfRule type="duplicateValues" dxfId="230" priority="497"/>
  </conditionalFormatting>
  <conditionalFormatting sqref="C892">
    <cfRule type="duplicateValues" dxfId="229" priority="499"/>
  </conditionalFormatting>
  <conditionalFormatting sqref="K954">
    <cfRule type="containsText" dxfId="228" priority="473" operator="containsText" text="eDOK">
      <formula>NOT(ISERROR(SEARCH("eDOK",K954)))</formula>
    </cfRule>
  </conditionalFormatting>
  <conditionalFormatting sqref="J954">
    <cfRule type="duplicateValues" dxfId="227" priority="479"/>
  </conditionalFormatting>
  <conditionalFormatting sqref="C954">
    <cfRule type="duplicateValues" dxfId="226" priority="481"/>
  </conditionalFormatting>
  <conditionalFormatting sqref="A958:N958">
    <cfRule type="cellIs" dxfId="225" priority="466" operator="equal">
      <formula>0</formula>
    </cfRule>
  </conditionalFormatting>
  <conditionalFormatting sqref="K958">
    <cfRule type="containsText" dxfId="224" priority="464" operator="containsText" text="eDOK">
      <formula>NOT(ISERROR(SEARCH("eDOK",K958)))</formula>
    </cfRule>
  </conditionalFormatting>
  <conditionalFormatting sqref="J958">
    <cfRule type="duplicateValues" dxfId="223" priority="470"/>
  </conditionalFormatting>
  <conditionalFormatting sqref="C958">
    <cfRule type="duplicateValues" dxfId="222" priority="472"/>
  </conditionalFormatting>
  <conditionalFormatting sqref="K983">
    <cfRule type="containsText" dxfId="221" priority="455" operator="containsText" text="eDOK">
      <formula>NOT(ISERROR(SEARCH("eDOK",K983)))</formula>
    </cfRule>
  </conditionalFormatting>
  <conditionalFormatting sqref="J983">
    <cfRule type="duplicateValues" dxfId="220" priority="461"/>
  </conditionalFormatting>
  <conditionalFormatting sqref="C983">
    <cfRule type="duplicateValues" dxfId="219" priority="463"/>
  </conditionalFormatting>
  <conditionalFormatting sqref="K1066">
    <cfRule type="containsText" dxfId="218" priority="446" operator="containsText" text="eDOK">
      <formula>NOT(ISERROR(SEARCH("eDOK",K1066)))</formula>
    </cfRule>
  </conditionalFormatting>
  <conditionalFormatting sqref="J1066">
    <cfRule type="duplicateValues" dxfId="217" priority="452"/>
  </conditionalFormatting>
  <conditionalFormatting sqref="C1066">
    <cfRule type="duplicateValues" dxfId="216" priority="454"/>
  </conditionalFormatting>
  <conditionalFormatting sqref="K1068">
    <cfRule type="containsText" dxfId="215" priority="437" operator="containsText" text="eDOK">
      <formula>NOT(ISERROR(SEARCH("eDOK",K1068)))</formula>
    </cfRule>
  </conditionalFormatting>
  <conditionalFormatting sqref="J1068">
    <cfRule type="duplicateValues" dxfId="214" priority="443"/>
  </conditionalFormatting>
  <conditionalFormatting sqref="C1068">
    <cfRule type="duplicateValues" dxfId="213" priority="445"/>
  </conditionalFormatting>
  <conditionalFormatting sqref="K1115">
    <cfRule type="containsText" dxfId="212" priority="428" operator="containsText" text="eDOK">
      <formula>NOT(ISERROR(SEARCH("eDOK",K1115)))</formula>
    </cfRule>
  </conditionalFormatting>
  <conditionalFormatting sqref="J1115">
    <cfRule type="duplicateValues" dxfId="211" priority="434"/>
  </conditionalFormatting>
  <conditionalFormatting sqref="C1115">
    <cfRule type="duplicateValues" dxfId="210" priority="436"/>
  </conditionalFormatting>
  <conditionalFormatting sqref="K1127">
    <cfRule type="containsText" dxfId="209" priority="419" operator="containsText" text="eDOK">
      <formula>NOT(ISERROR(SEARCH("eDOK",K1127)))</formula>
    </cfRule>
  </conditionalFormatting>
  <conditionalFormatting sqref="J1127">
    <cfRule type="duplicateValues" dxfId="208" priority="425"/>
  </conditionalFormatting>
  <conditionalFormatting sqref="C1127">
    <cfRule type="duplicateValues" dxfId="207" priority="427"/>
  </conditionalFormatting>
  <conditionalFormatting sqref="A1154 C1154:D1154 F1154:G1154 J1154:N1154">
    <cfRule type="cellIs" dxfId="206" priority="412" operator="equal">
      <formula>0</formula>
    </cfRule>
  </conditionalFormatting>
  <conditionalFormatting sqref="K1154">
    <cfRule type="containsText" dxfId="205" priority="410" operator="containsText" text="eDOK">
      <formula>NOT(ISERROR(SEARCH("eDOK",K1154)))</formula>
    </cfRule>
  </conditionalFormatting>
  <conditionalFormatting sqref="J1154">
    <cfRule type="duplicateValues" dxfId="204" priority="416"/>
  </conditionalFormatting>
  <conditionalFormatting sqref="C1154">
    <cfRule type="duplicateValues" dxfId="203" priority="418"/>
  </conditionalFormatting>
  <conditionalFormatting sqref="K1177">
    <cfRule type="containsText" dxfId="202" priority="401" operator="containsText" text="eDOK">
      <formula>NOT(ISERROR(SEARCH("eDOK",K1177)))</formula>
    </cfRule>
  </conditionalFormatting>
  <conditionalFormatting sqref="J1177">
    <cfRule type="duplicateValues" dxfId="201" priority="407"/>
  </conditionalFormatting>
  <conditionalFormatting sqref="C1177">
    <cfRule type="duplicateValues" dxfId="200" priority="409"/>
  </conditionalFormatting>
  <conditionalFormatting sqref="K1183">
    <cfRule type="containsText" dxfId="199" priority="392" operator="containsText" text="eDOK">
      <formula>NOT(ISERROR(SEARCH("eDOK",K1183)))</formula>
    </cfRule>
  </conditionalFormatting>
  <conditionalFormatting sqref="J1183">
    <cfRule type="duplicateValues" dxfId="198" priority="398"/>
  </conditionalFormatting>
  <conditionalFormatting sqref="C1183">
    <cfRule type="duplicateValues" dxfId="197" priority="400"/>
  </conditionalFormatting>
  <conditionalFormatting sqref="M42:N42">
    <cfRule type="cellIs" dxfId="196" priority="385" operator="equal">
      <formula>0</formula>
    </cfRule>
  </conditionalFormatting>
  <conditionalFormatting sqref="K42">
    <cfRule type="containsText" dxfId="195" priority="383" operator="containsText" text="eDOK">
      <formula>NOT(ISERROR(SEARCH("eDOK",K42)))</formula>
    </cfRule>
  </conditionalFormatting>
  <conditionalFormatting sqref="J42">
    <cfRule type="duplicateValues" dxfId="194" priority="389"/>
  </conditionalFormatting>
  <conditionalFormatting sqref="C42">
    <cfRule type="duplicateValues" dxfId="193" priority="391"/>
  </conditionalFormatting>
  <conditionalFormatting sqref="N84">
    <cfRule type="cellIs" dxfId="192" priority="376" operator="equal">
      <formula>0</formula>
    </cfRule>
  </conditionalFormatting>
  <conditionalFormatting sqref="K83">
    <cfRule type="containsText" dxfId="191" priority="374" operator="containsText" text="eDOK">
      <formula>NOT(ISERROR(SEARCH("eDOK",K83)))</formula>
    </cfRule>
  </conditionalFormatting>
  <conditionalFormatting sqref="J83">
    <cfRule type="duplicateValues" dxfId="190" priority="380"/>
  </conditionalFormatting>
  <conditionalFormatting sqref="C83">
    <cfRule type="duplicateValues" dxfId="189" priority="382"/>
  </conditionalFormatting>
  <conditionalFormatting sqref="K124">
    <cfRule type="containsText" dxfId="188" priority="365" operator="containsText" text="eDOK">
      <formula>NOT(ISERROR(SEARCH("eDOK",K124)))</formula>
    </cfRule>
  </conditionalFormatting>
  <conditionalFormatting sqref="J124">
    <cfRule type="duplicateValues" dxfId="187" priority="371"/>
  </conditionalFormatting>
  <conditionalFormatting sqref="C124">
    <cfRule type="duplicateValues" dxfId="186" priority="373"/>
  </conditionalFormatting>
  <conditionalFormatting sqref="K166">
    <cfRule type="containsText" dxfId="185" priority="356" operator="containsText" text="eDOK">
      <formula>NOT(ISERROR(SEARCH("eDOK",K166)))</formula>
    </cfRule>
  </conditionalFormatting>
  <conditionalFormatting sqref="J166">
    <cfRule type="duplicateValues" dxfId="184" priority="362"/>
  </conditionalFormatting>
  <conditionalFormatting sqref="C166">
    <cfRule type="duplicateValues" dxfId="183" priority="364"/>
  </conditionalFormatting>
  <conditionalFormatting sqref="K207">
    <cfRule type="containsText" dxfId="182" priority="347" operator="containsText" text="eDOK">
      <formula>NOT(ISERROR(SEARCH("eDOK",K207)))</formula>
    </cfRule>
  </conditionalFormatting>
  <conditionalFormatting sqref="J207">
    <cfRule type="duplicateValues" dxfId="181" priority="353"/>
  </conditionalFormatting>
  <conditionalFormatting sqref="C207">
    <cfRule type="duplicateValues" dxfId="180" priority="355"/>
  </conditionalFormatting>
  <conditionalFormatting sqref="K248">
    <cfRule type="containsText" dxfId="179" priority="338" operator="containsText" text="eDOK">
      <formula>NOT(ISERROR(SEARCH("eDOK",K248)))</formula>
    </cfRule>
  </conditionalFormatting>
  <conditionalFormatting sqref="J248">
    <cfRule type="duplicateValues" dxfId="178" priority="344"/>
  </conditionalFormatting>
  <conditionalFormatting sqref="C248">
    <cfRule type="duplicateValues" dxfId="177" priority="346"/>
  </conditionalFormatting>
  <conditionalFormatting sqref="K289">
    <cfRule type="containsText" dxfId="176" priority="329" operator="containsText" text="eDOK">
      <formula>NOT(ISERROR(SEARCH("eDOK",K289)))</formula>
    </cfRule>
  </conditionalFormatting>
  <conditionalFormatting sqref="J289">
    <cfRule type="duplicateValues" dxfId="175" priority="335"/>
  </conditionalFormatting>
  <conditionalFormatting sqref="C289">
    <cfRule type="duplicateValues" dxfId="174" priority="337"/>
  </conditionalFormatting>
  <conditionalFormatting sqref="K330">
    <cfRule type="containsText" dxfId="173" priority="320" operator="containsText" text="eDOK">
      <formula>NOT(ISERROR(SEARCH("eDOK",K330)))</formula>
    </cfRule>
  </conditionalFormatting>
  <conditionalFormatting sqref="J330">
    <cfRule type="duplicateValues" dxfId="172" priority="326"/>
  </conditionalFormatting>
  <conditionalFormatting sqref="C330">
    <cfRule type="duplicateValues" dxfId="171" priority="328"/>
  </conditionalFormatting>
  <conditionalFormatting sqref="A371:D371 I371:N371">
    <cfRule type="cellIs" dxfId="170" priority="313" operator="equal">
      <formula>0</formula>
    </cfRule>
  </conditionalFormatting>
  <conditionalFormatting sqref="K371">
    <cfRule type="containsText" dxfId="169" priority="311" operator="containsText" text="eDOK">
      <formula>NOT(ISERROR(SEARCH("eDOK",K371)))</formula>
    </cfRule>
  </conditionalFormatting>
  <conditionalFormatting sqref="J371">
    <cfRule type="duplicateValues" dxfId="168" priority="317"/>
  </conditionalFormatting>
  <conditionalFormatting sqref="C371">
    <cfRule type="duplicateValues" dxfId="167" priority="319"/>
  </conditionalFormatting>
  <conditionalFormatting sqref="A412:D412 G412:N412">
    <cfRule type="cellIs" dxfId="166" priority="304" operator="equal">
      <formula>0</formula>
    </cfRule>
  </conditionalFormatting>
  <conditionalFormatting sqref="K412">
    <cfRule type="containsText" dxfId="165" priority="302" operator="containsText" text="eDOK">
      <formula>NOT(ISERROR(SEARCH("eDOK",K412)))</formula>
    </cfRule>
  </conditionalFormatting>
  <conditionalFormatting sqref="J412">
    <cfRule type="duplicateValues" dxfId="164" priority="308"/>
  </conditionalFormatting>
  <conditionalFormatting sqref="C412">
    <cfRule type="duplicateValues" dxfId="163" priority="310"/>
  </conditionalFormatting>
  <conditionalFormatting sqref="K453">
    <cfRule type="containsText" dxfId="162" priority="293" operator="containsText" text="eDOK">
      <formula>NOT(ISERROR(SEARCH("eDOK",K453)))</formula>
    </cfRule>
  </conditionalFormatting>
  <conditionalFormatting sqref="J453">
    <cfRule type="duplicateValues" dxfId="161" priority="299"/>
  </conditionalFormatting>
  <conditionalFormatting sqref="C453">
    <cfRule type="duplicateValues" dxfId="160" priority="301"/>
  </conditionalFormatting>
  <conditionalFormatting sqref="K494">
    <cfRule type="containsText" dxfId="159" priority="284" operator="containsText" text="eDOK">
      <formula>NOT(ISERROR(SEARCH("eDOK",K494)))</formula>
    </cfRule>
  </conditionalFormatting>
  <conditionalFormatting sqref="J494">
    <cfRule type="duplicateValues" dxfId="158" priority="290"/>
  </conditionalFormatting>
  <conditionalFormatting sqref="C494">
    <cfRule type="duplicateValues" dxfId="157" priority="292"/>
  </conditionalFormatting>
  <conditionalFormatting sqref="K535">
    <cfRule type="containsText" dxfId="156" priority="275" operator="containsText" text="eDOK">
      <formula>NOT(ISERROR(SEARCH("eDOK",K535)))</formula>
    </cfRule>
  </conditionalFormatting>
  <conditionalFormatting sqref="J535">
    <cfRule type="duplicateValues" dxfId="155" priority="281"/>
  </conditionalFormatting>
  <conditionalFormatting sqref="C535">
    <cfRule type="duplicateValues" dxfId="154" priority="283"/>
  </conditionalFormatting>
  <conditionalFormatting sqref="K576">
    <cfRule type="containsText" dxfId="153" priority="266" operator="containsText" text="eDOK">
      <formula>NOT(ISERROR(SEARCH("eDOK",K576)))</formula>
    </cfRule>
  </conditionalFormatting>
  <conditionalFormatting sqref="J576">
    <cfRule type="duplicateValues" dxfId="152" priority="272"/>
  </conditionalFormatting>
  <conditionalFormatting sqref="C576">
    <cfRule type="duplicateValues" dxfId="151" priority="274"/>
  </conditionalFormatting>
  <conditionalFormatting sqref="K617">
    <cfRule type="containsText" dxfId="150" priority="257" operator="containsText" text="eDOK">
      <formula>NOT(ISERROR(SEARCH("eDOK",K617)))</formula>
    </cfRule>
  </conditionalFormatting>
  <conditionalFormatting sqref="J617">
    <cfRule type="duplicateValues" dxfId="149" priority="263"/>
  </conditionalFormatting>
  <conditionalFormatting sqref="C617">
    <cfRule type="duplicateValues" dxfId="148" priority="265"/>
  </conditionalFormatting>
  <conditionalFormatting sqref="K658">
    <cfRule type="containsText" dxfId="147" priority="248" operator="containsText" text="eDOK">
      <formula>NOT(ISERROR(SEARCH("eDOK",K658)))</formula>
    </cfRule>
  </conditionalFormatting>
  <conditionalFormatting sqref="J658">
    <cfRule type="duplicateValues" dxfId="146" priority="254"/>
  </conditionalFormatting>
  <conditionalFormatting sqref="C658">
    <cfRule type="duplicateValues" dxfId="145" priority="256"/>
  </conditionalFormatting>
  <conditionalFormatting sqref="K699">
    <cfRule type="containsText" dxfId="144" priority="239" operator="containsText" text="eDOK">
      <formula>NOT(ISERROR(SEARCH("eDOK",K699)))</formula>
    </cfRule>
  </conditionalFormatting>
  <conditionalFormatting sqref="J699">
    <cfRule type="duplicateValues" dxfId="143" priority="245"/>
  </conditionalFormatting>
  <conditionalFormatting sqref="C699">
    <cfRule type="duplicateValues" dxfId="142" priority="247"/>
  </conditionalFormatting>
  <conditionalFormatting sqref="K740">
    <cfRule type="containsText" dxfId="141" priority="230" operator="containsText" text="eDOK">
      <formula>NOT(ISERROR(SEARCH("eDOK",K740)))</formula>
    </cfRule>
  </conditionalFormatting>
  <conditionalFormatting sqref="J740">
    <cfRule type="duplicateValues" dxfId="140" priority="236"/>
  </conditionalFormatting>
  <conditionalFormatting sqref="C740">
    <cfRule type="duplicateValues" dxfId="139" priority="238"/>
  </conditionalFormatting>
  <conditionalFormatting sqref="K781">
    <cfRule type="containsText" dxfId="138" priority="221" operator="containsText" text="eDOK">
      <formula>NOT(ISERROR(SEARCH("eDOK",K781)))</formula>
    </cfRule>
  </conditionalFormatting>
  <conditionalFormatting sqref="J781">
    <cfRule type="duplicateValues" dxfId="137" priority="227"/>
  </conditionalFormatting>
  <conditionalFormatting sqref="C781">
    <cfRule type="duplicateValues" dxfId="136" priority="229"/>
  </conditionalFormatting>
  <conditionalFormatting sqref="K822">
    <cfRule type="containsText" dxfId="135" priority="212" operator="containsText" text="eDOK">
      <formula>NOT(ISERROR(SEARCH("eDOK",K822)))</formula>
    </cfRule>
  </conditionalFormatting>
  <conditionalFormatting sqref="J822">
    <cfRule type="duplicateValues" dxfId="134" priority="218"/>
  </conditionalFormatting>
  <conditionalFormatting sqref="C822">
    <cfRule type="duplicateValues" dxfId="133" priority="220"/>
  </conditionalFormatting>
  <conditionalFormatting sqref="A863:D863 F863:G863 I863:N863">
    <cfRule type="cellIs" dxfId="132" priority="205" operator="equal">
      <formula>0</formula>
    </cfRule>
  </conditionalFormatting>
  <conditionalFormatting sqref="K863">
    <cfRule type="containsText" dxfId="131" priority="203" operator="containsText" text="eDOK">
      <formula>NOT(ISERROR(SEARCH("eDOK",K863)))</formula>
    </cfRule>
  </conditionalFormatting>
  <conditionalFormatting sqref="J863">
    <cfRule type="duplicateValues" dxfId="130" priority="209"/>
  </conditionalFormatting>
  <conditionalFormatting sqref="C863">
    <cfRule type="duplicateValues" dxfId="129" priority="211"/>
  </conditionalFormatting>
  <conditionalFormatting sqref="K903">
    <cfRule type="containsText" dxfId="128" priority="194" operator="containsText" text="eDOK">
      <formula>NOT(ISERROR(SEARCH("eDOK",K903)))</formula>
    </cfRule>
  </conditionalFormatting>
  <conditionalFormatting sqref="J903">
    <cfRule type="duplicateValues" dxfId="127" priority="200"/>
  </conditionalFormatting>
  <conditionalFormatting sqref="C903">
    <cfRule type="duplicateValues" dxfId="126" priority="202"/>
  </conditionalFormatting>
  <conditionalFormatting sqref="K944">
    <cfRule type="containsText" dxfId="125" priority="185" operator="containsText" text="eDOK">
      <formula>NOT(ISERROR(SEARCH("eDOK",K944)))</formula>
    </cfRule>
  </conditionalFormatting>
  <conditionalFormatting sqref="J944">
    <cfRule type="duplicateValues" dxfId="124" priority="191"/>
  </conditionalFormatting>
  <conditionalFormatting sqref="C944">
    <cfRule type="duplicateValues" dxfId="123" priority="193"/>
  </conditionalFormatting>
  <conditionalFormatting sqref="K1026">
    <cfRule type="containsText" dxfId="122" priority="167" operator="containsText" text="eDOK">
      <formula>NOT(ISERROR(SEARCH("eDOK",K1026)))</formula>
    </cfRule>
  </conditionalFormatting>
  <conditionalFormatting sqref="J1026">
    <cfRule type="duplicateValues" dxfId="121" priority="173"/>
  </conditionalFormatting>
  <conditionalFormatting sqref="C1026">
    <cfRule type="duplicateValues" dxfId="120" priority="175"/>
  </conditionalFormatting>
  <conditionalFormatting sqref="K985">
    <cfRule type="containsText" dxfId="119" priority="158" operator="containsText" text="eDOK">
      <formula>NOT(ISERROR(SEARCH("eDOK",K985)))</formula>
    </cfRule>
  </conditionalFormatting>
  <conditionalFormatting sqref="J985">
    <cfRule type="duplicateValues" dxfId="118" priority="164"/>
  </conditionalFormatting>
  <conditionalFormatting sqref="C985">
    <cfRule type="duplicateValues" dxfId="117" priority="166"/>
  </conditionalFormatting>
  <conditionalFormatting sqref="E5:N5">
    <cfRule type="cellIs" dxfId="116" priority="123" operator="equal">
      <formula>0</formula>
    </cfRule>
  </conditionalFormatting>
  <conditionalFormatting sqref="K5">
    <cfRule type="containsText" dxfId="115" priority="122" operator="containsText" text="eDOK">
      <formula>NOT(ISERROR(SEARCH("eDOK",K5)))</formula>
    </cfRule>
  </conditionalFormatting>
  <conditionalFormatting sqref="J5">
    <cfRule type="duplicateValues" dxfId="114" priority="127"/>
  </conditionalFormatting>
  <conditionalFormatting sqref="L167">
    <cfRule type="cellIs" dxfId="113" priority="113" operator="equal">
      <formula>0</formula>
    </cfRule>
  </conditionalFormatting>
  <conditionalFormatting sqref="L168">
    <cfRule type="cellIs" dxfId="112" priority="112" operator="equal">
      <formula>0</formula>
    </cfRule>
  </conditionalFormatting>
  <conditionalFormatting sqref="L169">
    <cfRule type="cellIs" dxfId="111" priority="111" operator="equal">
      <formula>0</formula>
    </cfRule>
  </conditionalFormatting>
  <conditionalFormatting sqref="F371">
    <cfRule type="cellIs" dxfId="110" priority="110" operator="equal">
      <formula>0</formula>
    </cfRule>
  </conditionalFormatting>
  <conditionalFormatting sqref="C721">
    <cfRule type="cellIs" dxfId="109" priority="99" operator="equal">
      <formula>0</formula>
    </cfRule>
  </conditionalFormatting>
  <conditionalFormatting sqref="C721">
    <cfRule type="duplicateValues" dxfId="108" priority="100"/>
  </conditionalFormatting>
  <conditionalFormatting sqref="E721">
    <cfRule type="cellIs" dxfId="107" priority="96" operator="equal">
      <formula>0</formula>
    </cfRule>
  </conditionalFormatting>
  <conditionalFormatting sqref="I721">
    <cfRule type="cellIs" dxfId="106" priority="95" operator="equal">
      <formula>0</formula>
    </cfRule>
  </conditionalFormatting>
  <conditionalFormatting sqref="C762">
    <cfRule type="duplicateValues" dxfId="105" priority="94"/>
  </conditionalFormatting>
  <conditionalFormatting sqref="C801">
    <cfRule type="duplicateValues" dxfId="104" priority="88"/>
  </conditionalFormatting>
  <conditionalFormatting sqref="E863">
    <cfRule type="cellIs" dxfId="103" priority="69" operator="equal">
      <formula>0</formula>
    </cfRule>
  </conditionalFormatting>
  <conditionalFormatting sqref="E864:E866">
    <cfRule type="cellIs" dxfId="102" priority="68" operator="equal">
      <formula>0</formula>
    </cfRule>
  </conditionalFormatting>
  <conditionalFormatting sqref="E867">
    <cfRule type="cellIs" dxfId="101" priority="67" operator="equal">
      <formula>0</formula>
    </cfRule>
  </conditionalFormatting>
  <conditionalFormatting sqref="E868:E870">
    <cfRule type="cellIs" dxfId="100" priority="66" operator="equal">
      <formula>0</formula>
    </cfRule>
  </conditionalFormatting>
  <conditionalFormatting sqref="E871">
    <cfRule type="cellIs" dxfId="99" priority="65" operator="equal">
      <formula>0</formula>
    </cfRule>
  </conditionalFormatting>
  <conditionalFormatting sqref="E872:E874">
    <cfRule type="cellIs" dxfId="98" priority="64" operator="equal">
      <formula>0</formula>
    </cfRule>
  </conditionalFormatting>
  <conditionalFormatting sqref="E875">
    <cfRule type="cellIs" dxfId="97" priority="63" operator="equal">
      <formula>0</formula>
    </cfRule>
  </conditionalFormatting>
  <conditionalFormatting sqref="E877">
    <cfRule type="cellIs" dxfId="96" priority="61" operator="equal">
      <formula>0</formula>
    </cfRule>
  </conditionalFormatting>
  <conditionalFormatting sqref="H863:H864">
    <cfRule type="cellIs" dxfId="95" priority="60" operator="equal">
      <formula>0</formula>
    </cfRule>
  </conditionalFormatting>
  <conditionalFormatting sqref="H869:H870 H873:H876">
    <cfRule type="cellIs" dxfId="94" priority="59" operator="equal">
      <formula>0</formula>
    </cfRule>
  </conditionalFormatting>
  <conditionalFormatting sqref="H871:H872">
    <cfRule type="cellIs" dxfId="93" priority="58" operator="equal">
      <formula>0</formula>
    </cfRule>
  </conditionalFormatting>
  <conditionalFormatting sqref="H877">
    <cfRule type="cellIs" dxfId="92" priority="57" operator="equal">
      <formula>0</formula>
    </cfRule>
  </conditionalFormatting>
  <conditionalFormatting sqref="D864:D865">
    <cfRule type="cellIs" dxfId="91" priority="56" operator="equal">
      <formula>0</formula>
    </cfRule>
  </conditionalFormatting>
  <conditionalFormatting sqref="D866">
    <cfRule type="cellIs" dxfId="90" priority="55" operator="equal">
      <formula>0</formula>
    </cfRule>
  </conditionalFormatting>
  <conditionalFormatting sqref="D867:D868">
    <cfRule type="cellIs" dxfId="89" priority="54" operator="equal">
      <formula>0</formula>
    </cfRule>
  </conditionalFormatting>
  <conditionalFormatting sqref="D869">
    <cfRule type="cellIs" dxfId="88" priority="53" operator="equal">
      <formula>0</formula>
    </cfRule>
  </conditionalFormatting>
  <conditionalFormatting sqref="D870:D871">
    <cfRule type="cellIs" dxfId="87" priority="52" operator="equal">
      <formula>0</formula>
    </cfRule>
  </conditionalFormatting>
  <conditionalFormatting sqref="D872">
    <cfRule type="cellIs" dxfId="86" priority="51" operator="equal">
      <formula>0</formula>
    </cfRule>
  </conditionalFormatting>
  <conditionalFormatting sqref="D873:D874">
    <cfRule type="cellIs" dxfId="85" priority="50" operator="equal">
      <formula>0</formula>
    </cfRule>
  </conditionalFormatting>
  <conditionalFormatting sqref="D875">
    <cfRule type="cellIs" dxfId="84" priority="49" operator="equal">
      <formula>0</formula>
    </cfRule>
  </conditionalFormatting>
  <conditionalFormatting sqref="D876">
    <cfRule type="cellIs" dxfId="83" priority="48" operator="equal">
      <formula>0</formula>
    </cfRule>
  </conditionalFormatting>
  <conditionalFormatting sqref="D877">
    <cfRule type="cellIs" dxfId="82" priority="47" operator="equal">
      <formula>0</formula>
    </cfRule>
  </conditionalFormatting>
  <conditionalFormatting sqref="B864:B865">
    <cfRule type="cellIs" dxfId="81" priority="45" operator="equal">
      <formula>0</formula>
    </cfRule>
  </conditionalFormatting>
  <conditionalFormatting sqref="B866">
    <cfRule type="cellIs" dxfId="80" priority="43" operator="equal">
      <formula>0</formula>
    </cfRule>
  </conditionalFormatting>
  <conditionalFormatting sqref="B867:B868">
    <cfRule type="cellIs" dxfId="79" priority="41" operator="equal">
      <formula>0</formula>
    </cfRule>
  </conditionalFormatting>
  <conditionalFormatting sqref="B869">
    <cfRule type="cellIs" dxfId="78" priority="39" operator="equal">
      <formula>0</formula>
    </cfRule>
  </conditionalFormatting>
  <conditionalFormatting sqref="B870:B871">
    <cfRule type="cellIs" dxfId="77" priority="37" operator="equal">
      <formula>0</formula>
    </cfRule>
  </conditionalFormatting>
  <conditionalFormatting sqref="B872">
    <cfRule type="cellIs" dxfId="76" priority="35" operator="equal">
      <formula>0</formula>
    </cfRule>
  </conditionalFormatting>
  <conditionalFormatting sqref="B873:B874">
    <cfRule type="cellIs" dxfId="75" priority="33" operator="equal">
      <formula>0</formula>
    </cfRule>
  </conditionalFormatting>
  <conditionalFormatting sqref="B875">
    <cfRule type="cellIs" dxfId="74" priority="31" operator="equal">
      <formula>0</formula>
    </cfRule>
  </conditionalFormatting>
  <conditionalFormatting sqref="B876">
    <cfRule type="cellIs" dxfId="73" priority="29" operator="equal">
      <formula>0</formula>
    </cfRule>
  </conditionalFormatting>
  <conditionalFormatting sqref="B877">
    <cfRule type="cellIs" dxfId="72" priority="27" operator="equal">
      <formula>0</formula>
    </cfRule>
  </conditionalFormatting>
  <conditionalFormatting sqref="E876">
    <cfRule type="cellIs" dxfId="71" priority="26" operator="equal">
      <formula>0</formula>
    </cfRule>
  </conditionalFormatting>
  <conditionalFormatting sqref="E879">
    <cfRule type="cellIs" dxfId="70" priority="25" operator="equal">
      <formula>0</formula>
    </cfRule>
  </conditionalFormatting>
  <conditionalFormatting sqref="D946">
    <cfRule type="cellIs" dxfId="69" priority="23" operator="equal">
      <formula>0</formula>
    </cfRule>
  </conditionalFormatting>
  <conditionalFormatting sqref="D947">
    <cfRule type="cellIs" dxfId="68" priority="21" operator="equal">
      <formula>0</formula>
    </cfRule>
  </conditionalFormatting>
  <conditionalFormatting sqref="D948">
    <cfRule type="cellIs" dxfId="67" priority="19" operator="equal">
      <formula>0</formula>
    </cfRule>
  </conditionalFormatting>
  <conditionalFormatting sqref="E949:G949">
    <cfRule type="cellIs" dxfId="66" priority="17" operator="equal">
      <formula>0</formula>
    </cfRule>
  </conditionalFormatting>
  <conditionalFormatting sqref="E950:G950">
    <cfRule type="cellIs" dxfId="65" priority="15" operator="equal">
      <formula>0</formula>
    </cfRule>
  </conditionalFormatting>
  <conditionalFormatting sqref="E1116">
    <cfRule type="cellIs" dxfId="64" priority="12" operator="equal">
      <formula>0</formula>
    </cfRule>
  </conditionalFormatting>
  <conditionalFormatting sqref="B1154">
    <cfRule type="cellIs" dxfId="63" priority="10" operator="equal">
      <formula>0</formula>
    </cfRule>
  </conditionalFormatting>
  <conditionalFormatting sqref="E1154">
    <cfRule type="cellIs" dxfId="62" priority="6" operator="equal">
      <formula>0</formula>
    </cfRule>
  </conditionalFormatting>
  <conditionalFormatting sqref="H1154">
    <cfRule type="cellIs" dxfId="61" priority="5" operator="equal">
      <formula>0</formula>
    </cfRule>
  </conditionalFormatting>
  <conditionalFormatting sqref="I1154">
    <cfRule type="cellIs" dxfId="60" priority="4" operator="equal">
      <formula>0</formula>
    </cfRule>
  </conditionalFormatting>
  <conditionalFormatting sqref="B1155">
    <cfRule type="cellIs" dxfId="59" priority="2" operator="equal">
      <formula>0</formula>
    </cfRule>
  </conditionalFormatting>
  <conditionalFormatting sqref="D1155">
    <cfRule type="cellIs" dxfId="58" priority="1" operator="equal">
      <formula>0</formula>
    </cfRule>
  </conditionalFormatting>
  <conditionalFormatting sqref="B4:B1241">
    <cfRule type="expression" dxfId="57" priority="6143">
      <formula>IF(B4&gt;0,AND(L4=0,(TODAY()-D4)&gt;30),"")</formula>
    </cfRule>
  </conditionalFormatting>
  <conditionalFormatting sqref="N4:N1241">
    <cfRule type="expression" dxfId="56" priority="6144">
      <formula>IF(B4&gt;0,AND(L4=0),"")</formula>
    </cfRule>
  </conditionalFormatting>
  <conditionalFormatting sqref="J945:J953 J763:J779 J33:J41 J120:J123 J782:J800 J802:J821 J880:J891 J893:J902 J955:J957 J959:J982 J984 J1067 J1069:J1114 J1116:J1126 J1128:J1153 J1155:J1176 J1178:J1182 J1184:J1241 J43:J82 J84:J118 J125:J165 J167:J206 J208:J247 J249:J288 J290:J329 J331:J370 J372:J411 J413:J452 J454:J493 J495:J534 J536:J575 J577:J616 J618:J657 J659:J698 J700:J739 J741:J761 J823:J862 J864:J878 J904:J943 J986:J1025 J1027:J1065 J4 J6:J31">
    <cfRule type="duplicateValues" dxfId="55" priority="6145"/>
  </conditionalFormatting>
  <conditionalFormatting sqref="C945:C953 C763:C779 C33:C41 C120:C123 C880:C891 C893:C902 C955:C957 C1067 C1069:C1114 C1116:C1126 C1128:C1153 C1155:C1176 C1178:C1182 C1184:C1241 C43:C82 C84:C118 C125:C165 C167:C206 C208:C247 C249:C288 C290:C329 C372:C411 C413:C452 C454:C493 C495:C534 C536:C575 C577:C616 C618:C657 C659:C698 C700:C720 C823:C862 C864:C878 C1027:C1065 C4:C31 C331:C370 C722:C739 C741:C761 C782:C800 C802:C821 C959:C1025 C904:C943">
    <cfRule type="duplicateValues" dxfId="54" priority="6188"/>
  </conditionalFormatting>
  <dataValidations count="7">
    <dataValidation type="list" allowBlank="1" showInputMessage="1" showErrorMessage="1" sqref="M158 M521:M598 M479:M519 M273:M477 M226:M271 M222:M223 M215:M220 M203:M213 M160:M201 M4:M156 M605:M655 M600:M603 M657:M696 M735:M743 M698:M733 M745:M876 M878:M1241">
      <formula1>L_sposób_zak</formula1>
    </dataValidation>
    <dataValidation type="textLength" operator="equal" allowBlank="1" showInputMessage="1" showErrorMessage="1" sqref="B4:B1241">
      <formula1>2</formula1>
    </dataValidation>
    <dataValidation type="date" allowBlank="1" showInputMessage="1" showErrorMessage="1" errorTitle="Nieprawidłowy format daty" error="Należy wpisać prawidłowo format daty z 2017 r. np.: 2017-01-15 " sqref="L4:L143">
      <formula1>42736</formula1>
      <formula2>43100</formula2>
    </dataValidation>
    <dataValidation type="list" allowBlank="1" showInputMessage="1" showErrorMessage="1" sqref="G4:G1241">
      <formula1>L_gminy</formula1>
    </dataValidation>
    <dataValidation type="list" allowBlank="1" showInputMessage="1" showErrorMessage="1" sqref="F4:F1241">
      <formula1>L_rodzaj_zgł</formula1>
    </dataValidation>
    <dataValidation type="date" allowBlank="1" showInputMessage="1" showErrorMessage="1" errorTitle="Nieprawidłowy format daty" error="Należy wpisać prawidłowo format daty z roku 2017 np.: 2017-01-15 " sqref="D4:D1241">
      <formula1>42736</formula1>
      <formula2>43100</formula2>
    </dataValidation>
    <dataValidation type="date" allowBlank="1" showInputMessage="1" showErrorMessage="1" sqref="L144:L1241">
      <formula1>42736</formula1>
      <formula2>43190</formula2>
    </dataValidation>
  </dataValidations>
  <printOptions horizontalCentered="1"/>
  <pageMargins left="0.23622047244094491" right="0.23622047244094491" top="0.74803149606299213" bottom="0.39370078740157483" header="0.31496062992125984" footer="0.31496062992125984"/>
  <pageSetup paperSize="9" scale="36" fitToHeight="0" orientation="landscape" blackAndWhite="1" r:id="rId1"/>
  <headerFooter>
    <oddHeader>&amp;LREJESTR ZGŁOSZEŃ 2017</oddHeader>
    <oddFooter>&amp;Ldata wydruku: &amp;D&amp;C&amp;F&amp;R&amp;P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743" id="{2FF2F479-BF06-4B65-B0D6-39BB906A8AA7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N1202</xm:sqref>
        </x14:conditionalFormatting>
        <x14:conditionalFormatting xmlns:xm="http://schemas.microsoft.com/office/excel/2006/main">
          <x14:cfRule type="iconSet" priority="552" id="{F933EE69-FAFA-4F70-ACEA-F354F0D39D82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N32</xm:sqref>
        </x14:conditionalFormatting>
        <x14:conditionalFormatting xmlns:xm="http://schemas.microsoft.com/office/excel/2006/main">
          <x14:cfRule type="iconSet" priority="543" id="{798D048C-6F7D-4E2B-B666-AA8AA1B0D264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N119</xm:sqref>
        </x14:conditionalFormatting>
        <x14:conditionalFormatting xmlns:xm="http://schemas.microsoft.com/office/excel/2006/main">
          <x14:cfRule type="iconSet" priority="534" id="{22920E8E-E1D5-43DF-8DFD-79514B002AFC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N762</xm:sqref>
        </x14:conditionalFormatting>
        <x14:conditionalFormatting xmlns:xm="http://schemas.microsoft.com/office/excel/2006/main">
          <x14:cfRule type="iconSet" priority="525" id="{F57050AD-F13D-4AA4-9BA1-3D7753315270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N780</xm:sqref>
        </x14:conditionalFormatting>
        <x14:conditionalFormatting xmlns:xm="http://schemas.microsoft.com/office/excel/2006/main">
          <x14:cfRule type="iconSet" priority="516" id="{62B49449-147E-423E-A903-EBCBDEEEE4C5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N801</xm:sqref>
        </x14:conditionalFormatting>
        <x14:conditionalFormatting xmlns:xm="http://schemas.microsoft.com/office/excel/2006/main">
          <x14:cfRule type="iconSet" priority="507" id="{59237A80-CE23-4B62-B0E2-18C14D7E1CF7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N879</xm:sqref>
        </x14:conditionalFormatting>
        <x14:conditionalFormatting xmlns:xm="http://schemas.microsoft.com/office/excel/2006/main">
          <x14:cfRule type="iconSet" priority="498" id="{B5B65B3E-32BD-4143-BF29-A556A90C559E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N892</xm:sqref>
        </x14:conditionalFormatting>
        <x14:conditionalFormatting xmlns:xm="http://schemas.microsoft.com/office/excel/2006/main">
          <x14:cfRule type="iconSet" priority="480" id="{EA3AE0C4-E320-4DD4-85B9-25DA9DAF8241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N954</xm:sqref>
        </x14:conditionalFormatting>
        <x14:conditionalFormatting xmlns:xm="http://schemas.microsoft.com/office/excel/2006/main">
          <x14:cfRule type="iconSet" priority="471" id="{B6BA289C-7A24-4C16-9B78-79D004102B52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N958</xm:sqref>
        </x14:conditionalFormatting>
        <x14:conditionalFormatting xmlns:xm="http://schemas.microsoft.com/office/excel/2006/main">
          <x14:cfRule type="iconSet" priority="462" id="{930E6911-C729-4BDC-9163-B3667600FA00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N983</xm:sqref>
        </x14:conditionalFormatting>
        <x14:conditionalFormatting xmlns:xm="http://schemas.microsoft.com/office/excel/2006/main">
          <x14:cfRule type="iconSet" priority="453" id="{7C48694C-0273-4A8E-AD22-5E1F9BA9632B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N1066</xm:sqref>
        </x14:conditionalFormatting>
        <x14:conditionalFormatting xmlns:xm="http://schemas.microsoft.com/office/excel/2006/main">
          <x14:cfRule type="iconSet" priority="444" id="{C16ED28D-3437-4CC8-8EDF-9E3E66FE290C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N1068</xm:sqref>
        </x14:conditionalFormatting>
        <x14:conditionalFormatting xmlns:xm="http://schemas.microsoft.com/office/excel/2006/main">
          <x14:cfRule type="iconSet" priority="435" id="{88BB0F81-A105-4DC6-98F2-DAE11A59243A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N1115</xm:sqref>
        </x14:conditionalFormatting>
        <x14:conditionalFormatting xmlns:xm="http://schemas.microsoft.com/office/excel/2006/main">
          <x14:cfRule type="iconSet" priority="426" id="{17038A2D-729E-4607-A41B-571807654CB2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N1127</xm:sqref>
        </x14:conditionalFormatting>
        <x14:conditionalFormatting xmlns:xm="http://schemas.microsoft.com/office/excel/2006/main">
          <x14:cfRule type="iconSet" priority="417" id="{74C5EF59-54C5-4382-80FA-BF2F4EE760D9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N1154</xm:sqref>
        </x14:conditionalFormatting>
        <x14:conditionalFormatting xmlns:xm="http://schemas.microsoft.com/office/excel/2006/main">
          <x14:cfRule type="iconSet" priority="408" id="{3B446432-086A-46EF-8C59-2FAEC3516F07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N1177</xm:sqref>
        </x14:conditionalFormatting>
        <x14:conditionalFormatting xmlns:xm="http://schemas.microsoft.com/office/excel/2006/main">
          <x14:cfRule type="iconSet" priority="399" id="{CBAD2CD1-FF20-4EC0-8467-9A2C18D006EA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N1183</xm:sqref>
        </x14:conditionalFormatting>
        <x14:conditionalFormatting xmlns:xm="http://schemas.microsoft.com/office/excel/2006/main">
          <x14:cfRule type="iconSet" priority="390" id="{A18C91BD-42F1-496B-9B9A-552C80D0586D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N42</xm:sqref>
        </x14:conditionalFormatting>
        <x14:conditionalFormatting xmlns:xm="http://schemas.microsoft.com/office/excel/2006/main">
          <x14:cfRule type="iconSet" priority="381" id="{CF4B612B-6605-4599-8FB4-8F79625D122F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N83</xm:sqref>
        </x14:conditionalFormatting>
        <x14:conditionalFormatting xmlns:xm="http://schemas.microsoft.com/office/excel/2006/main">
          <x14:cfRule type="iconSet" priority="372" id="{FCCC9877-0A76-46FE-9398-EEDEB59285B8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N124</xm:sqref>
        </x14:conditionalFormatting>
        <x14:conditionalFormatting xmlns:xm="http://schemas.microsoft.com/office/excel/2006/main">
          <x14:cfRule type="iconSet" priority="363" id="{04EED86B-95B2-47DC-87D2-A79E04F4AAF7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N166</xm:sqref>
        </x14:conditionalFormatting>
        <x14:conditionalFormatting xmlns:xm="http://schemas.microsoft.com/office/excel/2006/main">
          <x14:cfRule type="iconSet" priority="354" id="{46A3A810-2E7B-4B6D-9849-2EDAF972D7BD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N207</xm:sqref>
        </x14:conditionalFormatting>
        <x14:conditionalFormatting xmlns:xm="http://schemas.microsoft.com/office/excel/2006/main">
          <x14:cfRule type="iconSet" priority="345" id="{98301F11-2A0F-4678-9798-BDA5E83E8AC3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N248</xm:sqref>
        </x14:conditionalFormatting>
        <x14:conditionalFormatting xmlns:xm="http://schemas.microsoft.com/office/excel/2006/main">
          <x14:cfRule type="iconSet" priority="336" id="{EF22B874-0B8F-4920-8D17-9FEA8505F102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N289</xm:sqref>
        </x14:conditionalFormatting>
        <x14:conditionalFormatting xmlns:xm="http://schemas.microsoft.com/office/excel/2006/main">
          <x14:cfRule type="iconSet" priority="327" id="{ABF7B677-DDDC-4302-BA43-7F9A966A3915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N330</xm:sqref>
        </x14:conditionalFormatting>
        <x14:conditionalFormatting xmlns:xm="http://schemas.microsoft.com/office/excel/2006/main">
          <x14:cfRule type="iconSet" priority="318" id="{23BA95C0-5EB2-4A83-8F84-7AA5A6493885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N371</xm:sqref>
        </x14:conditionalFormatting>
        <x14:conditionalFormatting xmlns:xm="http://schemas.microsoft.com/office/excel/2006/main">
          <x14:cfRule type="iconSet" priority="309" id="{D6379847-D862-4F48-B86F-94BA76AC6D40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N412</xm:sqref>
        </x14:conditionalFormatting>
        <x14:conditionalFormatting xmlns:xm="http://schemas.microsoft.com/office/excel/2006/main">
          <x14:cfRule type="iconSet" priority="300" id="{FD4FF720-CC9B-4115-B6E7-10BE03A6B631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N453</xm:sqref>
        </x14:conditionalFormatting>
        <x14:conditionalFormatting xmlns:xm="http://schemas.microsoft.com/office/excel/2006/main">
          <x14:cfRule type="iconSet" priority="291" id="{BC88A8B7-3FFA-452B-9C8A-3E2352E9EB9C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N494</xm:sqref>
        </x14:conditionalFormatting>
        <x14:conditionalFormatting xmlns:xm="http://schemas.microsoft.com/office/excel/2006/main">
          <x14:cfRule type="iconSet" priority="282" id="{F5278ECF-2AD0-42F0-9182-D8A3958B48B3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N535</xm:sqref>
        </x14:conditionalFormatting>
        <x14:conditionalFormatting xmlns:xm="http://schemas.microsoft.com/office/excel/2006/main">
          <x14:cfRule type="iconSet" priority="273" id="{DF231C1B-39DF-47CB-AD5A-4B69F6F92978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N576</xm:sqref>
        </x14:conditionalFormatting>
        <x14:conditionalFormatting xmlns:xm="http://schemas.microsoft.com/office/excel/2006/main">
          <x14:cfRule type="iconSet" priority="264" id="{0F3A1CC7-CE90-4B14-8047-0042AB4182DE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N617</xm:sqref>
        </x14:conditionalFormatting>
        <x14:conditionalFormatting xmlns:xm="http://schemas.microsoft.com/office/excel/2006/main">
          <x14:cfRule type="iconSet" priority="255" id="{7E5F6590-7151-4F34-B185-7C3E1DC194CF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N658</xm:sqref>
        </x14:conditionalFormatting>
        <x14:conditionalFormatting xmlns:xm="http://schemas.microsoft.com/office/excel/2006/main">
          <x14:cfRule type="iconSet" priority="246" id="{E5BD1B0E-1412-41FE-84FE-97268B409141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N699</xm:sqref>
        </x14:conditionalFormatting>
        <x14:conditionalFormatting xmlns:xm="http://schemas.microsoft.com/office/excel/2006/main">
          <x14:cfRule type="iconSet" priority="237" id="{2FC555AA-22F1-4227-B6B5-5C5B4DF46964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N740</xm:sqref>
        </x14:conditionalFormatting>
        <x14:conditionalFormatting xmlns:xm="http://schemas.microsoft.com/office/excel/2006/main">
          <x14:cfRule type="iconSet" priority="228" id="{14BE27EF-6425-4DCE-860A-3C00587B6990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N781</xm:sqref>
        </x14:conditionalFormatting>
        <x14:conditionalFormatting xmlns:xm="http://schemas.microsoft.com/office/excel/2006/main">
          <x14:cfRule type="iconSet" priority="219" id="{B5C85502-AD46-4E31-8CD7-CF575288B9EA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N822</xm:sqref>
        </x14:conditionalFormatting>
        <x14:conditionalFormatting xmlns:xm="http://schemas.microsoft.com/office/excel/2006/main">
          <x14:cfRule type="iconSet" priority="210" id="{64DB4447-7CEB-4C7E-B150-9E4831FA7AB7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N863</xm:sqref>
        </x14:conditionalFormatting>
        <x14:conditionalFormatting xmlns:xm="http://schemas.microsoft.com/office/excel/2006/main">
          <x14:cfRule type="iconSet" priority="201" id="{BCEB7F56-9BD9-4880-8EFD-393384DE4DA5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N903</xm:sqref>
        </x14:conditionalFormatting>
        <x14:conditionalFormatting xmlns:xm="http://schemas.microsoft.com/office/excel/2006/main">
          <x14:cfRule type="iconSet" priority="192" id="{EC180D4E-883B-4C36-B50E-FA3996951350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N944</xm:sqref>
        </x14:conditionalFormatting>
        <x14:conditionalFormatting xmlns:xm="http://schemas.microsoft.com/office/excel/2006/main">
          <x14:cfRule type="iconSet" priority="174" id="{C80088AF-A813-4196-B808-26C4243D178D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N1026</xm:sqref>
        </x14:conditionalFormatting>
        <x14:conditionalFormatting xmlns:xm="http://schemas.microsoft.com/office/excel/2006/main">
          <x14:cfRule type="iconSet" priority="165" id="{A65BB9E5-2926-4C37-AFE8-E515B6F4CEF2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N985</xm:sqref>
        </x14:conditionalFormatting>
        <x14:conditionalFormatting xmlns:xm="http://schemas.microsoft.com/office/excel/2006/main">
          <x14:cfRule type="iconSet" priority="128" id="{53374542-F9F3-49CD-BE14-2219472B9EA1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N5</xm:sqref>
        </x14:conditionalFormatting>
        <x14:conditionalFormatting xmlns:xm="http://schemas.microsoft.com/office/excel/2006/main">
          <x14:cfRule type="iconSet" priority="6229" id="{16B417E3-C9D2-4DCF-963B-0F1149788A34}">
            <x14:iconSet iconSet="3Flags" custom="1">
              <x14:cfvo type="percent">
                <xm:f>0</xm:f>
              </x14:cfvo>
              <x14:cfvo type="num">
                <xm:f>30</xm:f>
              </x14:cfvo>
              <x14:cfvo type="num">
                <xm:f>31</xm:f>
              </x14:cfvo>
              <x14:cfIcon iconSet="3Symbols" iconId="2"/>
              <x14:cfIcon iconSet="3Flags" iconId="1"/>
              <x14:cfIcon iconSet="3Flags" iconId="0"/>
            </x14:iconSet>
          </x14:cfRule>
          <xm:sqref>N945:N953 N763:N779 N33:N41 N120:N123 N782:N800 N802:N821 N880:N891 N893:N902 N955:N957 N959:N982 N984 N1067 N1069:N1114 N1116:N1126 N1128:N1153 N1155:N1176 N1178:N1182 N43:N82 N84:N118 N125:N165 N167:N206 N208:N247 N249:N288 N290:N329 N331:N370 N372:N411 N413:N452 N454:N493 N495:N534 N536:N575 N577:N616 N618:N657 N659:N698 N700:N739 N741:N761 N823:N862 N864:N878 N904:N943 N986:N1025 N1027:N1065 N4 N6:N31 N1184:N1241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70C0"/>
    <pageSetUpPr fitToPage="1"/>
  </sheetPr>
  <dimension ref="A1:L802"/>
  <sheetViews>
    <sheetView topLeftCell="A796" zoomScale="80" zoomScaleNormal="80" zoomScaleSheetLayoutView="85" zoomScalePageLayoutView="75" workbookViewId="0">
      <selection activeCell="A802" sqref="A802"/>
    </sheetView>
  </sheetViews>
  <sheetFormatPr defaultColWidth="9.140625" defaultRowHeight="15" x14ac:dyDescent="0.25"/>
  <cols>
    <col min="1" max="1" width="12.5703125" style="46" customWidth="1"/>
    <col min="2" max="2" width="40.42578125" style="50" customWidth="1"/>
    <col min="3" max="3" width="16.85546875" style="46" customWidth="1"/>
    <col min="4" max="4" width="32.85546875" style="46" customWidth="1"/>
    <col min="5" max="5" width="22.28515625" style="53" customWidth="1"/>
    <col min="6" max="7" width="13.85546875" style="46" customWidth="1"/>
    <col min="8" max="8" width="22.28515625" style="46" customWidth="1"/>
    <col min="9" max="9" width="14.140625" style="61" customWidth="1"/>
    <col min="10" max="16384" width="9.140625" style="46"/>
  </cols>
  <sheetData>
    <row r="1" spans="1:12" s="38" customFormat="1" ht="37.5" x14ac:dyDescent="0.25">
      <c r="A1" s="57">
        <v>2015</v>
      </c>
      <c r="B1" s="40" t="s">
        <v>48</v>
      </c>
      <c r="C1" s="115" t="s">
        <v>50</v>
      </c>
      <c r="D1" s="115"/>
      <c r="E1" s="115"/>
      <c r="F1" s="115"/>
      <c r="G1" s="115"/>
      <c r="H1" s="115"/>
      <c r="I1" s="58"/>
      <c r="J1" s="42"/>
      <c r="K1" s="56"/>
      <c r="L1" s="42"/>
    </row>
    <row r="2" spans="1:12" s="38" customFormat="1" ht="18.75" x14ac:dyDescent="0.25">
      <c r="A2" s="39"/>
      <c r="B2" s="41" t="s">
        <v>51</v>
      </c>
      <c r="C2" s="116"/>
      <c r="D2" s="116"/>
      <c r="E2" s="116"/>
      <c r="F2" s="116"/>
      <c r="G2" s="116"/>
      <c r="H2" s="116"/>
      <c r="I2" s="58"/>
      <c r="J2" s="42"/>
      <c r="K2" s="56"/>
      <c r="L2" s="42"/>
    </row>
    <row r="3" spans="1:12" ht="45" x14ac:dyDescent="0.25">
      <c r="A3" s="27" t="s">
        <v>47</v>
      </c>
      <c r="B3" s="27" t="s">
        <v>41</v>
      </c>
      <c r="C3" s="27" t="s">
        <v>5</v>
      </c>
      <c r="D3" s="27" t="s">
        <v>42</v>
      </c>
      <c r="E3" s="27" t="s">
        <v>43</v>
      </c>
      <c r="F3" s="27" t="s">
        <v>44</v>
      </c>
      <c r="G3" s="27" t="s">
        <v>49</v>
      </c>
      <c r="H3" s="27" t="s">
        <v>45</v>
      </c>
      <c r="I3" s="59" t="s">
        <v>46</v>
      </c>
    </row>
    <row r="4" spans="1:12" s="26" customFormat="1" ht="30" x14ac:dyDescent="0.25">
      <c r="A4" s="51" t="str">
        <f>IF(zgłoszenia[[#This Row],[ID]]&gt;0,zgłoszenia[[#This Row],[Lp.]]&amp;" "&amp;zgłoszenia[[#This Row],[ID]]&amp;"
"&amp;zgłoszenia[[#This Row],[Nr kance- laryjny]]&amp;"/P/15","---")</f>
        <v>1 AA
79/P/15</v>
      </c>
      <c r="B4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rozbióka części budynku gospodarczego 
gm. Bobolice; ob.Trzebień; dz. Nr 6/16</v>
      </c>
      <c r="C4" s="29" t="str">
        <f>IF(zgłoszenia[[#This Row],[Rodzaj zgłoszenia]]&gt;0,zgłoszenia[[#This Row],[Rodzaj zgłoszenia]]," ")</f>
        <v>rozbiórka obiektu - art. 31</v>
      </c>
      <c r="D4" s="47" t="e">
        <f>IF(#REF!&gt;0,#REF!&amp;";
"&amp;#REF!," ")</f>
        <v>#REF!</v>
      </c>
      <c r="E4" s="52" t="str">
        <f ca="1">IF(zgłoszenia[BOŚ Znak sprawy]&gt;0,zgłoszenia[BOŚ Znak sprawy]&amp;"
( "&amp;zgłoszenia[czas rozpatrywania]&amp;" "&amp;"dni )"," ")</f>
        <v>BOŚ.6743.11.2017.AA
( 9 dni )</v>
      </c>
      <c r="F4" s="43">
        <f>IF(zgłoszenia[[#This Row],[Data wpływu wniosku]]&gt;0,zgłoszenia[[#This Row],[Data wpływu wniosku]]," ")</f>
        <v>42737</v>
      </c>
      <c r="G4" s="43">
        <f>IF(zgłoszenia[[#This Row],[Data zakończenia sprawy]]&gt;0,zgłoszenia[[#This Row],[Data zakończenia sprawy]]," ")</f>
        <v>42746</v>
      </c>
      <c r="H4" s="44" t="str">
        <f>IF(zgłoszenia[[#This Row],[Sposób zakończenia]]&gt;0,zgłoszenia[[#This Row],[Sposób zakończenia]]," ")</f>
        <v>brak sprzeciwu - zgłoszenie skuteczne</v>
      </c>
      <c r="I4" s="60" t="e">
        <f>IF(#REF!&gt;0,#REF!,"---")</f>
        <v>#REF!</v>
      </c>
    </row>
    <row r="5" spans="1:12" s="26" customFormat="1" ht="45" x14ac:dyDescent="0.25">
      <c r="A5" s="51" t="str">
        <f>IF(zgłoszenia[[#This Row],[ID]]&gt;0,zgłoszenia[[#This Row],[Lp.]]&amp;" "&amp;zgłoszenia[[#This Row],[ID]]&amp;"
"&amp;zgłoszenia[[#This Row],[Nr kance- laryjny]]&amp;"/P/15","---")</f>
        <v>2 AA
77/P/17/P/15</v>
      </c>
      <c r="B5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wagi dojazdowej 
gm. Bobolice; ob.Trzebień; dz. Nr 6/16</v>
      </c>
      <c r="C5" s="29" t="str">
        <f>IF(zgłoszenia[[#This Row],[Rodzaj zgłoszenia]]&gt;0,zgłoszenia[[#This Row],[Rodzaj zgłoszenia]]," ")</f>
        <v>rozbiórka obiektu - art. 31</v>
      </c>
      <c r="D5" s="47" t="e">
        <f>IF(#REF!&gt;0,#REF!&amp;";
"&amp;#REF!," ")</f>
        <v>#REF!</v>
      </c>
      <c r="E5" s="52" t="str">
        <f ca="1">IF(zgłoszenia[BOŚ Znak sprawy]&gt;0,zgłoszenia[BOŚ Znak sprawy]&amp;"
( "&amp;zgłoszenia[czas rozpatrywania]&amp;" "&amp;"dni )"," ")</f>
        <v>BOŚ.6743.10.2017.AA
( 9 dni )</v>
      </c>
      <c r="F5" s="43">
        <f>IF(zgłoszenia[[#This Row],[Data wpływu wniosku]]&gt;0,zgłoszenia[[#This Row],[Data wpływu wniosku]]," ")</f>
        <v>42737</v>
      </c>
      <c r="G5" s="43">
        <f>IF(zgłoszenia[[#This Row],[Data zakończenia sprawy]]&gt;0,zgłoszenia[[#This Row],[Data zakończenia sprawy]]," ")</f>
        <v>42746</v>
      </c>
      <c r="H5" s="44" t="str">
        <f>IF(zgłoszenia[[#This Row],[Sposób zakończenia]]&gt;0,zgłoszenia[[#This Row],[Sposób zakończenia]]," ")</f>
        <v>brak sprzeciwu - zgłoszenie skuteczne</v>
      </c>
      <c r="I5" s="60" t="e">
        <f>IF(#REF!&gt;0,#REF!,"---")</f>
        <v>#REF!</v>
      </c>
    </row>
    <row r="6" spans="1:12" s="26" customFormat="1" ht="30" x14ac:dyDescent="0.25">
      <c r="A6" s="51" t="str">
        <f>IF(zgłoszenia[[#This Row],[ID]]&gt;0,zgłoszenia[[#This Row],[Lp.]]&amp;" "&amp;zgłoszenia[[#This Row],[ID]]&amp;"
"&amp;zgłoszenia[[#This Row],[Nr kance- laryjny]]&amp;"/P/15","---")</f>
        <v>3 IN
280/P/15</v>
      </c>
      <c r="B6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oczyszczalnia ścieków 
gm. Będzino; ob.Dobrzyca; dz. Nr 274/7</v>
      </c>
      <c r="C6" s="29" t="str">
        <f>IF(zgłoszenia[[#This Row],[Rodzaj zgłoszenia]]&gt;0,zgłoszenia[[#This Row],[Rodzaj zgłoszenia]]," ")</f>
        <v>budowa obiektu - art. 29 ust. 1</v>
      </c>
      <c r="D6" s="47" t="e">
        <f>IF(#REF!&gt;0,#REF!&amp;";
"&amp;#REF!," ")</f>
        <v>#REF!</v>
      </c>
      <c r="E6" s="52" t="str">
        <f ca="1">IF(zgłoszenia[BOŚ Znak sprawy]&gt;0,zgłoszenia[BOŚ Znak sprawy]&amp;"
( "&amp;zgłoszenia[czas rozpatrywania]&amp;" "&amp;"dni )"," ")</f>
        <v>BOŚ.6743.12.2017.IN
( 20 dni )</v>
      </c>
      <c r="F6" s="43">
        <f>IF(zgłoszenia[[#This Row],[Data wpływu wniosku]]&gt;0,zgłoszenia[[#This Row],[Data wpływu wniosku]]," ")</f>
        <v>42739</v>
      </c>
      <c r="G6" s="43">
        <f>IF(zgłoszenia[[#This Row],[Data zakończenia sprawy]]&gt;0,zgłoszenia[[#This Row],[Data zakończenia sprawy]]," ")</f>
        <v>42759</v>
      </c>
      <c r="H6" s="44" t="str">
        <f>IF(zgłoszenia[[#This Row],[Sposób zakończenia]]&gt;0,zgłoszenia[[#This Row],[Sposób zakończenia]]," ")</f>
        <v>brak sprzeciwu - zgłoszenie skuteczne</v>
      </c>
      <c r="I6" s="60" t="e">
        <f>IF(#REF!&gt;0,#REF!,"---")</f>
        <v>#REF!</v>
      </c>
    </row>
    <row r="7" spans="1:12" s="26" customFormat="1" ht="45" x14ac:dyDescent="0.25">
      <c r="A7" s="51" t="str">
        <f>IF(zgłoszenia[[#This Row],[ID]]&gt;0,zgłoszenia[[#This Row],[Lp.]]&amp;" "&amp;zgłoszenia[[#This Row],[ID]]&amp;"
"&amp;zgłoszenia[[#This Row],[Nr kance- laryjny]]&amp;"/P/15","---")</f>
        <v>4 WK
288/P/15</v>
      </c>
      <c r="B7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budynku po byłej stacji paliw wraz z demontażem zbiorników paliwa 
gm. Bobolice; ob.Głodowa; dz. Nr 8/41</v>
      </c>
      <c r="C7" s="29" t="str">
        <f>IF(zgłoszenia[[#This Row],[Rodzaj zgłoszenia]]&gt;0,zgłoszenia[[#This Row],[Rodzaj zgłoszenia]]," ")</f>
        <v>rozbiórka obiektu - art. 31</v>
      </c>
      <c r="D7" s="47" t="e">
        <f>IF(#REF!&gt;0,#REF!&amp;";
"&amp;#REF!," ")</f>
        <v>#REF!</v>
      </c>
      <c r="E7" s="52" t="str">
        <f ca="1">IF(zgłoszenia[BOŚ Znak sprawy]&gt;0,zgłoszenia[BOŚ Znak sprawy]&amp;"
( "&amp;zgłoszenia[czas rozpatrywania]&amp;" "&amp;"dni )"," ")</f>
        <v>BOŚ.6743.27.2017.WK
( 42 dni )</v>
      </c>
      <c r="F7" s="43">
        <f>IF(zgłoszenia[[#This Row],[Data wpływu wniosku]]&gt;0,zgłoszenia[[#This Row],[Data wpływu wniosku]]," ")</f>
        <v>42739</v>
      </c>
      <c r="G7" s="43">
        <f>IF(zgłoszenia[[#This Row],[Data zakończenia sprawy]]&gt;0,zgłoszenia[[#This Row],[Data zakończenia sprawy]]," ")</f>
        <v>42781</v>
      </c>
      <c r="H7" s="44" t="str">
        <f>IF(zgłoszenia[[#This Row],[Sposób zakończenia]]&gt;0,zgłoszenia[[#This Row],[Sposób zakończenia]]," ")</f>
        <v>decyzja sprzeciwu</v>
      </c>
      <c r="I7" s="60" t="e">
        <f>IF(#REF!&gt;0,#REF!,"---")</f>
        <v>#REF!</v>
      </c>
    </row>
    <row r="8" spans="1:12" s="26" customFormat="1" ht="45" x14ac:dyDescent="0.25">
      <c r="A8" s="51" t="str">
        <f>IF(zgłoszenia[[#This Row],[ID]]&gt;0,zgłoszenia[[#This Row],[Lp.]]&amp;" "&amp;zgłoszenia[[#This Row],[ID]]&amp;"
"&amp;zgłoszenia[[#This Row],[Nr kance- laryjny]]&amp;"/P/15","---")</f>
        <v>5 IN
276/P/17/P/15</v>
      </c>
      <c r="B8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rozbudowa budynku mieszkalnego jednorodzinnego 
gm. Będzino; ob.Smolne; dz. Nr 27/8</v>
      </c>
      <c r="C8" s="29" t="str">
        <f>IF(zgłoszenia[[#This Row],[Rodzaj zgłoszenia]]&gt;0,zgłoszenia[[#This Row],[Rodzaj zgłoszenia]]," ")</f>
        <v>jednorodzinne art.29 ust.1 pkt 1a</v>
      </c>
      <c r="D8" s="47" t="e">
        <f>IF(#REF!&gt;0,#REF!&amp;";
"&amp;#REF!," ")</f>
        <v>#REF!</v>
      </c>
      <c r="E8" s="52" t="str">
        <f ca="1">IF(zgłoszenia[BOŚ Znak sprawy]&gt;0,zgłoszenia[BOŚ Znak sprawy]&amp;"
( "&amp;zgłoszenia[czas rozpatrywania]&amp;" "&amp;"dni )"," ")</f>
        <v>BOŚ.6746.2.2017.IN
( 19 dni )</v>
      </c>
      <c r="F8" s="43">
        <f>IF(zgłoszenia[[#This Row],[Data wpływu wniosku]]&gt;0,zgłoszenia[[#This Row],[Data wpływu wniosku]]," ")</f>
        <v>42739</v>
      </c>
      <c r="G8" s="43">
        <f>IF(zgłoszenia[[#This Row],[Data zakończenia sprawy]]&gt;0,zgłoszenia[[#This Row],[Data zakończenia sprawy]]," ")</f>
        <v>42758</v>
      </c>
      <c r="H8" s="44" t="str">
        <f>IF(zgłoszenia[[#This Row],[Sposób zakończenia]]&gt;0,zgłoszenia[[#This Row],[Sposób zakończenia]]," ")</f>
        <v>brak sprzeciwu - zgłoszenie skuteczne</v>
      </c>
      <c r="I8" s="60" t="e">
        <f>IF(#REF!&gt;0,#REF!,"---")</f>
        <v>#REF!</v>
      </c>
    </row>
    <row r="9" spans="1:12" ht="45" x14ac:dyDescent="0.25">
      <c r="A9" s="51" t="str">
        <f>IF(zgłoszenia[[#This Row],[ID]]&gt;0,zgłoszenia[[#This Row],[Lp.]]&amp;" "&amp;zgłoszenia[[#This Row],[ID]]&amp;"
"&amp;zgłoszenia[[#This Row],[Nr kance- laryjny]]&amp;"/P/15","---")</f>
        <v>6 SR
282/P/17/P/15</v>
      </c>
      <c r="B9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- 2 szt.  
gm. Bobolice; ob.Chociwle; dz. Nr 165/12</v>
      </c>
      <c r="C9" s="29" t="str">
        <f>IF(zgłoszenia[[#This Row],[Rodzaj zgłoszenia]]&gt;0,zgłoszenia[[#This Row],[Rodzaj zgłoszenia]]," ")</f>
        <v>budowa obiektu - art. 29 ust. 1</v>
      </c>
      <c r="D9" s="47" t="e">
        <f>IF(#REF!&gt;0,#REF!&amp;";
"&amp;#REF!," ")</f>
        <v>#REF!</v>
      </c>
      <c r="E9" s="52" t="str">
        <f ca="1">IF(zgłoszenia[BOŚ Znak sprawy]&gt;0,zgłoszenia[BOŚ Znak sprawy]&amp;"
( "&amp;zgłoszenia[czas rozpatrywania]&amp;" "&amp;"dni )"," ")</f>
        <v>BOŚ.6743.15.2017.SR
( 6 dni )</v>
      </c>
      <c r="F9" s="43">
        <f>IF(zgłoszenia[[#This Row],[Data wpływu wniosku]]&gt;0,zgłoszenia[[#This Row],[Data wpływu wniosku]]," ")</f>
        <v>42739</v>
      </c>
      <c r="G9" s="43">
        <f>IF(zgłoszenia[[#This Row],[Data zakończenia sprawy]]&gt;0,zgłoszenia[[#This Row],[Data zakończenia sprawy]]," ")</f>
        <v>42745</v>
      </c>
      <c r="H9" s="44" t="str">
        <f>IF(zgłoszenia[[#This Row],[Sposób zakończenia]]&gt;0,zgłoszenia[[#This Row],[Sposób zakończenia]]," ")</f>
        <v>brak sprzeciwu - zgłoszenie skuteczne</v>
      </c>
      <c r="I9" s="60" t="e">
        <f>IF(#REF!&gt;0,#REF!,"---")</f>
        <v>#REF!</v>
      </c>
    </row>
    <row r="10" spans="1:12" ht="30" x14ac:dyDescent="0.25">
      <c r="A10" s="51" t="str">
        <f>IF(zgłoszenia[[#This Row],[ID]]&gt;0,zgłoszenia[[#This Row],[Lp.]]&amp;" "&amp;zgłoszenia[[#This Row],[ID]]&amp;"
"&amp;zgłoszenia[[#This Row],[Nr kance- laryjny]]&amp;"/P/15","---")</f>
        <v>7 AA
330/P/15</v>
      </c>
      <c r="B10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
gm. Bobolice; ob.Bobolice 3; dz. Nr 344, 342</v>
      </c>
      <c r="C10" s="29" t="str">
        <f>IF(zgłoszenia[[#This Row],[Rodzaj zgłoszenia]]&gt;0,zgłoszenia[[#This Row],[Rodzaj zgłoszenia]]," ")</f>
        <v>sieci art.29 ust.1 pkt 19a</v>
      </c>
      <c r="D10" s="47" t="e">
        <f>IF(#REF!&gt;0,#REF!&amp;";
"&amp;#REF!," ")</f>
        <v>#REF!</v>
      </c>
      <c r="E10" s="52" t="str">
        <f ca="1">IF(zgłoszenia[BOŚ Znak sprawy]&gt;0,zgłoszenia[BOŚ Znak sprawy]&amp;"
( "&amp;zgłoszenia[czas rozpatrywania]&amp;" "&amp;"dni )"," ")</f>
        <v>BOŚ.6748.3.2017.AA
( 7 dni )</v>
      </c>
      <c r="F10" s="43">
        <f>IF(zgłoszenia[[#This Row],[Data wpływu wniosku]]&gt;0,zgłoszenia[[#This Row],[Data wpływu wniosku]]," ")</f>
        <v>42739</v>
      </c>
      <c r="G10" s="43">
        <f>IF(zgłoszenia[[#This Row],[Data zakończenia sprawy]]&gt;0,zgłoszenia[[#This Row],[Data zakończenia sprawy]]," ")</f>
        <v>42746</v>
      </c>
      <c r="H10" s="44" t="str">
        <f>IF(zgłoszenia[[#This Row],[Sposób zakończenia]]&gt;0,zgłoszenia[[#This Row],[Sposób zakończenia]]," ")</f>
        <v>brak sprzeciwu - zgłoszenie skuteczne</v>
      </c>
      <c r="I10" s="60" t="e">
        <f>IF(#REF!&gt;0,#REF!,"---")</f>
        <v>#REF!</v>
      </c>
    </row>
    <row r="11" spans="1:12" ht="30" x14ac:dyDescent="0.25">
      <c r="A11" s="51" t="str">
        <f>IF(zgłoszenia[[#This Row],[ID]]&gt;0,zgłoszenia[[#This Row],[Lp.]]&amp;" "&amp;zgłoszenia[[#This Row],[ID]]&amp;"
"&amp;zgłoszenia[[#This Row],[Nr kance- laryjny]]&amp;"/P/15","---")</f>
        <v>8 WK
323/P/15</v>
      </c>
      <c r="B11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zjazd z drogi publicznej 
gm. Mielno; ob.Gąski; dz. Nr 3/16, 34/7</v>
      </c>
      <c r="C11" s="29" t="str">
        <f>IF(zgłoszenia[[#This Row],[Rodzaj zgłoszenia]]&gt;0,zgłoszenia[[#This Row],[Rodzaj zgłoszenia]]," ")</f>
        <v>budowa obiektu - art. 29 ust. 1</v>
      </c>
      <c r="D11" s="47" t="e">
        <f>IF(#REF!&gt;0,#REF!&amp;";
"&amp;#REF!," ")</f>
        <v>#REF!</v>
      </c>
      <c r="E11" s="52" t="str">
        <f ca="1">IF(zgłoszenia[BOŚ Znak sprawy]&gt;0,zgłoszenia[BOŚ Znak sprawy]&amp;"
( "&amp;zgłoszenia[czas rozpatrywania]&amp;" "&amp;"dni )"," ")</f>
        <v>BOŚ.6743.13.2017.WK
( 6 dni )</v>
      </c>
      <c r="F11" s="43">
        <f>IF(zgłoszenia[[#This Row],[Data wpływu wniosku]]&gt;0,zgłoszenia[[#This Row],[Data wpływu wniosku]]," ")</f>
        <v>42739</v>
      </c>
      <c r="G11" s="43">
        <f>IF(zgłoszenia[[#This Row],[Data zakończenia sprawy]]&gt;0,zgłoszenia[[#This Row],[Data zakończenia sprawy]]," ")</f>
        <v>42745</v>
      </c>
      <c r="H11" s="44" t="str">
        <f>IF(zgłoszenia[[#This Row],[Sposób zakończenia]]&gt;0,zgłoszenia[[#This Row],[Sposób zakończenia]]," ")</f>
        <v>odmowa wszczęcia</v>
      </c>
      <c r="I11" s="60" t="e">
        <f>IF(#REF!&gt;0,#REF!,"---")</f>
        <v>#REF!</v>
      </c>
    </row>
    <row r="12" spans="1:12" ht="30" x14ac:dyDescent="0.25">
      <c r="A12" s="51" t="str">
        <f>IF(zgłoszenia[[#This Row],[ID]]&gt;0,zgłoszenia[[#This Row],[Lp.]]&amp;" "&amp;zgłoszenia[[#This Row],[ID]]&amp;"
"&amp;zgłoszenia[[#This Row],[Nr kance- laryjny]]&amp;"/P/15","---")</f>
        <v>9 WK
315/P/15</v>
      </c>
      <c r="B12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
gm. Manowo; ob.Manowo; dz. Nr 148</v>
      </c>
      <c r="C12" s="29" t="str">
        <f>IF(zgłoszenia[[#This Row],[Rodzaj zgłoszenia]]&gt;0,zgłoszenia[[#This Row],[Rodzaj zgłoszenia]]," ")</f>
        <v>budowa obiektu - art. 29 ust. 1</v>
      </c>
      <c r="D12" s="47" t="e">
        <f>IF(#REF!&gt;0,#REF!&amp;";
"&amp;#REF!," ")</f>
        <v>#REF!</v>
      </c>
      <c r="E12" s="52" t="str">
        <f ca="1">IF(zgłoszenia[BOŚ Znak sprawy]&gt;0,zgłoszenia[BOŚ Znak sprawy]&amp;"
( "&amp;zgłoszenia[czas rozpatrywania]&amp;" "&amp;"dni )"," ")</f>
        <v>BOŚ.6743.14.2017.WK
( 10 dni )</v>
      </c>
      <c r="F12" s="43">
        <f>IF(zgłoszenia[[#This Row],[Data wpływu wniosku]]&gt;0,zgłoszenia[[#This Row],[Data wpływu wniosku]]," ")</f>
        <v>42739</v>
      </c>
      <c r="G12" s="43">
        <f>IF(zgłoszenia[[#This Row],[Data zakończenia sprawy]]&gt;0,zgłoszenia[[#This Row],[Data zakończenia sprawy]]," ")</f>
        <v>42749</v>
      </c>
      <c r="H12" s="44" t="str">
        <f>IF(zgłoszenia[[#This Row],[Sposób zakończenia]]&gt;0,zgłoszenia[[#This Row],[Sposób zakończenia]]," ")</f>
        <v>brak sprzeciwu - zgłoszenie skuteczne</v>
      </c>
      <c r="I12" s="60" t="e">
        <f>IF(#REF!&gt;0,#REF!,"---")</f>
        <v>#REF!</v>
      </c>
    </row>
    <row r="13" spans="1:12" ht="60" x14ac:dyDescent="0.25">
      <c r="A13" s="51" t="str">
        <f>IF(zgłoszenia[[#This Row],[ID]]&gt;0,zgłoszenia[[#This Row],[Lp.]]&amp;" "&amp;zgłoszenia[[#This Row],[ID]]&amp;"
"&amp;zgłoszenia[[#This Row],[Nr kance- laryjny]]&amp;"/P/15","---")</f>
        <v>10 IN
368/P/17/P/15</v>
      </c>
      <c r="B13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rekreacji indywidualnej, dwa budynki gospodarcze, zbiornik bezodpływowy 
gm. Będzino; ob.Kładno; dz. Nr 102/18</v>
      </c>
      <c r="C13" s="29" t="str">
        <f>IF(zgłoszenia[[#This Row],[Rodzaj zgłoszenia]]&gt;0,zgłoszenia[[#This Row],[Rodzaj zgłoszenia]]," ")</f>
        <v>budowa obiektu - art. 29 ust. 1</v>
      </c>
      <c r="D13" s="47" t="e">
        <f>IF(#REF!&gt;0,#REF!&amp;";
"&amp;#REF!," ")</f>
        <v>#REF!</v>
      </c>
      <c r="E13" s="52" t="str">
        <f ca="1">IF(zgłoszenia[BOŚ Znak sprawy]&gt;0,zgłoszenia[BOŚ Znak sprawy]&amp;"
( "&amp;zgłoszenia[czas rozpatrywania]&amp;" "&amp;"dni )"," ")</f>
        <v>BOŚ.6743.16.2017.IN
( 20 dni )</v>
      </c>
      <c r="F13" s="43">
        <f>IF(zgłoszenia[[#This Row],[Data wpływu wniosku]]&gt;0,zgłoszenia[[#This Row],[Data wpływu wniosku]]," ")</f>
        <v>42740</v>
      </c>
      <c r="G13" s="43">
        <f>IF(zgłoszenia[[#This Row],[Data zakończenia sprawy]]&gt;0,zgłoszenia[[#This Row],[Data zakończenia sprawy]]," ")</f>
        <v>42760</v>
      </c>
      <c r="H13" s="44" t="str">
        <f>IF(zgłoszenia[[#This Row],[Sposób zakończenia]]&gt;0,zgłoszenia[[#This Row],[Sposób zakończenia]]," ")</f>
        <v>brak sprzeciwu - zgłoszenie skuteczne</v>
      </c>
      <c r="I13" s="60" t="e">
        <f>IF(#REF!&gt;0,#REF!,"---")</f>
        <v>#REF!</v>
      </c>
    </row>
    <row r="14" spans="1:12" ht="45" x14ac:dyDescent="0.25">
      <c r="A14" s="51" t="str">
        <f>IF(zgłoszenia[[#This Row],[ID]]&gt;0,zgłoszenia[[#This Row],[Lp.]]&amp;" "&amp;zgłoszenia[[#This Row],[ID]]&amp;"
"&amp;zgłoszenia[[#This Row],[Nr kance- laryjny]]&amp;"/P/15","---")</f>
        <v>11 IN
432/P/17/P/15</v>
      </c>
      <c r="B14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wolnostojący parterowy budynek rekreacji indywidualnej 
gm. Będzino; ob.Pleśna; dz. Nr 319/76</v>
      </c>
      <c r="C14" s="29" t="str">
        <f>IF(zgłoszenia[[#This Row],[Rodzaj zgłoszenia]]&gt;0,zgłoszenia[[#This Row],[Rodzaj zgłoszenia]]," ")</f>
        <v>budowa obiektu - art. 29 ust. 1</v>
      </c>
      <c r="D14" s="47" t="e">
        <f>IF(#REF!&gt;0,#REF!&amp;";
"&amp;#REF!," ")</f>
        <v>#REF!</v>
      </c>
      <c r="E14" s="52" t="str">
        <f ca="1">IF(zgłoszenia[BOŚ Znak sprawy]&gt;0,zgłoszenia[BOŚ Znak sprawy]&amp;"
( "&amp;zgłoszenia[czas rozpatrywania]&amp;" "&amp;"dni )"," ")</f>
        <v>BOŚ.6743.17.2017.IN
( 28 dni )</v>
      </c>
      <c r="F14" s="43">
        <f>IF(zgłoszenia[[#This Row],[Data wpływu wniosku]]&gt;0,zgłoszenia[[#This Row],[Data wpływu wniosku]]," ")</f>
        <v>42740</v>
      </c>
      <c r="G14" s="43">
        <f>IF(zgłoszenia[[#This Row],[Data zakończenia sprawy]]&gt;0,zgłoszenia[[#This Row],[Data zakończenia sprawy]]," ")</f>
        <v>42768</v>
      </c>
      <c r="H14" s="44" t="str">
        <f>IF(zgłoszenia[[#This Row],[Sposób zakończenia]]&gt;0,zgłoszenia[[#This Row],[Sposób zakończenia]]," ")</f>
        <v>decyzja umorzenie</v>
      </c>
      <c r="I14" s="60" t="e">
        <f>IF(#REF!&gt;0,#REF!,"---")</f>
        <v>#REF!</v>
      </c>
    </row>
    <row r="15" spans="1:12" ht="45" x14ac:dyDescent="0.25">
      <c r="A15" s="51" t="str">
        <f>IF(zgłoszenia[[#This Row],[ID]]&gt;0,zgłoszenia[[#This Row],[Lp.]]&amp;" "&amp;zgłoszenia[[#This Row],[ID]]&amp;"
"&amp;zgłoszenia[[#This Row],[Nr kance- laryjny]]&amp;"/P/15","---")</f>
        <v>12 WK
515/P/15</v>
      </c>
      <c r="B15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okien oraz ocieplenie - ośrodek wczasowy  
gm. Mielno; ob.Sarbinowo; dz. Nr 250</v>
      </c>
      <c r="C15" s="29" t="str">
        <f>IF(zgłoszenia[[#This Row],[Rodzaj zgłoszenia]]&gt;0,zgłoszenia[[#This Row],[Rodzaj zgłoszenia]]," ")</f>
        <v>budowa obiektu - art. 29 ust. 1</v>
      </c>
      <c r="D15" s="47" t="e">
        <f>IF(#REF!&gt;0,#REF!&amp;";
"&amp;#REF!," ")</f>
        <v>#REF!</v>
      </c>
      <c r="E15" s="52" t="str">
        <f ca="1">IF(zgłoszenia[BOŚ Znak sprawy]&gt;0,zgłoszenia[BOŚ Znak sprawy]&amp;"
( "&amp;zgłoszenia[czas rozpatrywania]&amp;" "&amp;"dni )"," ")</f>
        <v>BOŚ.6743.25.2017.WK
( 9 dni )</v>
      </c>
      <c r="F15" s="43">
        <f>IF(zgłoszenia[[#This Row],[Data wpływu wniosku]]&gt;0,zgłoszenia[[#This Row],[Data wpływu wniosku]]," ")</f>
        <v>42744</v>
      </c>
      <c r="G15" s="43">
        <f>IF(zgłoszenia[[#This Row],[Data zakończenia sprawy]]&gt;0,zgłoszenia[[#This Row],[Data zakończenia sprawy]]," ")</f>
        <v>42753</v>
      </c>
      <c r="H15" s="44" t="str">
        <f>IF(zgłoszenia[[#This Row],[Sposób zakończenia]]&gt;0,zgłoszenia[[#This Row],[Sposób zakończenia]]," ")</f>
        <v>brak sprzeciwu - zgłoszenie skuteczne</v>
      </c>
      <c r="I15" s="60" t="e">
        <f>IF(#REF!&gt;0,#REF!,"---")</f>
        <v>#REF!</v>
      </c>
    </row>
    <row r="16" spans="1:12" ht="30" x14ac:dyDescent="0.25">
      <c r="A16" s="51" t="str">
        <f>IF(zgłoszenia[[#This Row],[ID]]&gt;0,zgłoszenia[[#This Row],[Lp.]]&amp;" "&amp;zgłoszenia[[#This Row],[ID]]&amp;"
"&amp;zgłoszenia[[#This Row],[Nr kance- laryjny]]&amp;"/P/15","---")</f>
        <v>13 EJ
470/P/15</v>
      </c>
      <c r="B16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dobudowa ganku do istniejącego budynku 
gm. Świeszyno; ob.Kurozwęcz; dz. Nr 66/8</v>
      </c>
      <c r="C16" s="29" t="str">
        <f>IF(zgłoszenia[[#This Row],[Rodzaj zgłoszenia]]&gt;0,zgłoszenia[[#This Row],[Rodzaj zgłoszenia]]," ")</f>
        <v>budowa obiektu - art. 29 ust. 1</v>
      </c>
      <c r="D16" s="47" t="e">
        <f>IF(#REF!&gt;0,#REF!&amp;";
"&amp;#REF!," ")</f>
        <v>#REF!</v>
      </c>
      <c r="E16" s="52" t="str">
        <f ca="1">IF(zgłoszenia[BOŚ Znak sprawy]&gt;0,zgłoszenia[BOŚ Znak sprawy]&amp;"
( "&amp;zgłoszenia[czas rozpatrywania]&amp;" "&amp;"dni )"," ")</f>
        <v>BOŚ.6743.18.2017.EJ
( 21 dni )</v>
      </c>
      <c r="F16" s="43">
        <f>IF(zgłoszenia[[#This Row],[Data wpływu wniosku]]&gt;0,zgłoszenia[[#This Row],[Data wpływu wniosku]]," ")</f>
        <v>42744</v>
      </c>
      <c r="G16" s="43">
        <f>IF(zgłoszenia[[#This Row],[Data zakończenia sprawy]]&gt;0,zgłoszenia[[#This Row],[Data zakończenia sprawy]]," ")</f>
        <v>42765</v>
      </c>
      <c r="H16" s="44" t="str">
        <f>IF(zgłoszenia[[#This Row],[Sposób zakończenia]]&gt;0,zgłoszenia[[#This Row],[Sposób zakończenia]]," ")</f>
        <v>brak sprzeciwu - zgłoszenie skuteczne</v>
      </c>
      <c r="I16" s="60" t="e">
        <f>IF(#REF!&gt;0,#REF!,"---")</f>
        <v>#REF!</v>
      </c>
    </row>
    <row r="17" spans="1:9" ht="30" x14ac:dyDescent="0.25">
      <c r="A17" s="51" t="str">
        <f>IF(zgłoszenia[[#This Row],[ID]]&gt;0,zgłoszenia[[#This Row],[Lp.]]&amp;" "&amp;zgłoszenia[[#This Row],[ID]]&amp;"
"&amp;zgłoszenia[[#This Row],[Nr kance- laryjny]]&amp;"/P/15","---")</f>
        <v>14 IN
474/P/15</v>
      </c>
      <c r="B17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 
gm. Będzino; ob.Mścice; dz. Nr 195/18</v>
      </c>
      <c r="C17" s="29" t="str">
        <f>IF(zgłoszenia[[#This Row],[Rodzaj zgłoszenia]]&gt;0,zgłoszenia[[#This Row],[Rodzaj zgłoszenia]]," ")</f>
        <v>budowa obiektu - art. 29 ust. 1</v>
      </c>
      <c r="D17" s="47" t="e">
        <f>IF(#REF!&gt;0,#REF!&amp;";
"&amp;#REF!," ")</f>
        <v>#REF!</v>
      </c>
      <c r="E17" s="52" t="str">
        <f ca="1">IF(zgłoszenia[BOŚ Znak sprawy]&gt;0,zgłoszenia[BOŚ Znak sprawy]&amp;"
( "&amp;zgłoszenia[czas rozpatrywania]&amp;" "&amp;"dni )"," ")</f>
        <v>BOŚ.6743.20.2017.IN
( 18 dni )</v>
      </c>
      <c r="F17" s="43">
        <f>IF(zgłoszenia[[#This Row],[Data wpływu wniosku]]&gt;0,zgłoszenia[[#This Row],[Data wpływu wniosku]]," ")</f>
        <v>42744</v>
      </c>
      <c r="G17" s="43">
        <f>IF(zgłoszenia[[#This Row],[Data zakończenia sprawy]]&gt;0,zgłoszenia[[#This Row],[Data zakończenia sprawy]]," ")</f>
        <v>42762</v>
      </c>
      <c r="H17" s="44" t="str">
        <f>IF(zgłoszenia[[#This Row],[Sposób zakończenia]]&gt;0,zgłoszenia[[#This Row],[Sposób zakończenia]]," ")</f>
        <v>brak sprzeciwu - zgłoszenie skuteczne</v>
      </c>
      <c r="I17" s="60" t="e">
        <f>IF(#REF!&gt;0,#REF!,"---")</f>
        <v>#REF!</v>
      </c>
    </row>
    <row r="18" spans="1:9" ht="60" x14ac:dyDescent="0.25">
      <c r="A18" s="51" t="str">
        <f>IF(zgłoszenia[[#This Row],[ID]]&gt;0,zgłoszenia[[#This Row],[Lp.]]&amp;" "&amp;zgłoszenia[[#This Row],[ID]]&amp;"
"&amp;zgłoszenia[[#This Row],[Nr kance- laryjny]]&amp;"/P/15","---")</f>
        <v>15 SR
476/P/15</v>
      </c>
      <c r="B18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i kanalizacji sanitarnej 
gm. Manowo; ob.Bonin; dz. Nr 401/51, 401/52</v>
      </c>
      <c r="C18" s="29" t="str">
        <f>IF(zgłoszenia[[#This Row],[Rodzaj zgłoszenia]]&gt;0,zgłoszenia[[#This Row],[Rodzaj zgłoszenia]]," ")</f>
        <v>budowa obiektu - art. 29 ust. 1</v>
      </c>
      <c r="D18" s="47" t="e">
        <f>IF(#REF!&gt;0,#REF!&amp;";
"&amp;#REF!," ")</f>
        <v>#REF!</v>
      </c>
      <c r="E18" s="52" t="str">
        <f ca="1">IF(zgłoszenia[BOŚ Znak sprawy]&gt;0,zgłoszenia[BOŚ Znak sprawy]&amp;"
( "&amp;zgłoszenia[czas rozpatrywania]&amp;" "&amp;"dni )"," ")</f>
        <v>BOŚ.6743.19.2017.SR
( 8 dni )</v>
      </c>
      <c r="F18" s="43">
        <f>IF(zgłoszenia[[#This Row],[Data wpływu wniosku]]&gt;0,zgłoszenia[[#This Row],[Data wpływu wniosku]]," ")</f>
        <v>42744</v>
      </c>
      <c r="G18" s="43">
        <f>IF(zgłoszenia[[#This Row],[Data zakończenia sprawy]]&gt;0,zgłoszenia[[#This Row],[Data zakończenia sprawy]]," ")</f>
        <v>42752</v>
      </c>
      <c r="H18" s="44" t="str">
        <f>IF(zgłoszenia[[#This Row],[Sposób zakończenia]]&gt;0,zgłoszenia[[#This Row],[Sposób zakończenia]]," ")</f>
        <v>brak sprzeciwu - zgłoszenie skuteczne</v>
      </c>
      <c r="I18" s="60" t="e">
        <f>IF(#REF!&gt;0,#REF!,"---")</f>
        <v>#REF!</v>
      </c>
    </row>
    <row r="19" spans="1:9" ht="30" x14ac:dyDescent="0.25">
      <c r="A19" s="51" t="str">
        <f>IF(zgłoszenia[[#This Row],[ID]]&gt;0,zgłoszenia[[#This Row],[Lp.]]&amp;" "&amp;zgłoszenia[[#This Row],[ID]]&amp;"
"&amp;zgłoszenia[[#This Row],[Nr kance- laryjny]]&amp;"/P/15","---")</f>
        <v>16 SR
543/P/15</v>
      </c>
      <c r="B19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przyłącza wodociągowego 
gm. Manowo; ob.Manowo; dz. Nr 216/1, 221</v>
      </c>
      <c r="C19" s="29" t="str">
        <f>IF(zgłoszenia[[#This Row],[Rodzaj zgłoszenia]]&gt;0,zgłoszenia[[#This Row],[Rodzaj zgłoszenia]]," ")</f>
        <v>budowa obiektu - art. 29 ust. 1</v>
      </c>
      <c r="D19" s="47" t="e">
        <f>IF(#REF!&gt;0,#REF!&amp;";
"&amp;#REF!," ")</f>
        <v>#REF!</v>
      </c>
      <c r="E19" s="52" t="str">
        <f ca="1">IF(zgłoszenia[BOŚ Znak sprawy]&gt;0,zgłoszenia[BOŚ Znak sprawy]&amp;"
( "&amp;zgłoszenia[czas rozpatrywania]&amp;" "&amp;"dni )"," ")</f>
        <v>BOŚ.6743.32.2017.SR
( 8 dni )</v>
      </c>
      <c r="F19" s="43">
        <f>IF(zgłoszenia[[#This Row],[Data wpływu wniosku]]&gt;0,zgłoszenia[[#This Row],[Data wpływu wniosku]]," ")</f>
        <v>42744</v>
      </c>
      <c r="G19" s="43">
        <f>IF(zgłoszenia[[#This Row],[Data zakończenia sprawy]]&gt;0,zgłoszenia[[#This Row],[Data zakończenia sprawy]]," ")</f>
        <v>42752</v>
      </c>
      <c r="H19" s="44" t="str">
        <f>IF(zgłoszenia[[#This Row],[Sposób zakończenia]]&gt;0,zgłoszenia[[#This Row],[Sposób zakończenia]]," ")</f>
        <v>brak sprzeciwu - zgłoszenie skuteczne</v>
      </c>
      <c r="I19" s="60" t="e">
        <f>IF(#REF!&gt;0,#REF!,"---")</f>
        <v>#REF!</v>
      </c>
    </row>
    <row r="20" spans="1:9" ht="45" x14ac:dyDescent="0.25">
      <c r="A20" s="51" t="str">
        <f>IF(zgłoszenia[[#This Row],[ID]]&gt;0,zgłoszenia[[#This Row],[Lp.]]&amp;" "&amp;zgłoszenia[[#This Row],[ID]]&amp;"
"&amp;zgłoszenia[[#This Row],[Nr kance- laryjny]]&amp;"/P/15","---")</f>
        <v>17 SR
541/P/15</v>
      </c>
      <c r="B20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odcinek sieci wodociągowej 
gm. Manowo; ob.Kretomino; dz. Nr 146/24, 159/33</v>
      </c>
      <c r="C20" s="29" t="str">
        <f>IF(zgłoszenia[[#This Row],[Rodzaj zgłoszenia]]&gt;0,zgłoszenia[[#This Row],[Rodzaj zgłoszenia]]," ")</f>
        <v>sieci art.29 ust.1 pkt 19a</v>
      </c>
      <c r="D20" s="47" t="e">
        <f>IF(#REF!&gt;0,#REF!&amp;";
"&amp;#REF!," ")</f>
        <v>#REF!</v>
      </c>
      <c r="E20" s="52" t="str">
        <f ca="1">IF(zgłoszenia[BOŚ Znak sprawy]&gt;0,zgłoszenia[BOŚ Znak sprawy]&amp;"
( "&amp;zgłoszenia[czas rozpatrywania]&amp;" "&amp;"dni )"," ")</f>
        <v>BOŚ.6748.2.2017.SR
( 8 dni )</v>
      </c>
      <c r="F20" s="43">
        <f>IF(zgłoszenia[[#This Row],[Data wpływu wniosku]]&gt;0,zgłoszenia[[#This Row],[Data wpływu wniosku]]," ")</f>
        <v>42744</v>
      </c>
      <c r="G20" s="43">
        <f>IF(zgłoszenia[[#This Row],[Data zakończenia sprawy]]&gt;0,zgłoszenia[[#This Row],[Data zakończenia sprawy]]," ")</f>
        <v>42752</v>
      </c>
      <c r="H20" s="44" t="str">
        <f>IF(zgłoszenia[[#This Row],[Sposób zakończenia]]&gt;0,zgłoszenia[[#This Row],[Sposób zakończenia]]," ")</f>
        <v>brak sprzeciwu - zgłoszenie skuteczne</v>
      </c>
      <c r="I20" s="60" t="e">
        <f>IF(#REF!&gt;0,#REF!,"---")</f>
        <v>#REF!</v>
      </c>
    </row>
    <row r="21" spans="1:9" ht="45" x14ac:dyDescent="0.25">
      <c r="A21" s="51" t="str">
        <f>IF(zgłoszenia[[#This Row],[ID]]&gt;0,zgłoszenia[[#This Row],[Lp.]]&amp;" "&amp;zgłoszenia[[#This Row],[ID]]&amp;"
"&amp;zgłoszenia[[#This Row],[Nr kance- laryjny]]&amp;"/P/15","---")</f>
        <v>18 AŁ
637/P/15</v>
      </c>
      <c r="B21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Mielno; ob.Sarbinowo; dz. Nr 191</v>
      </c>
      <c r="C21" s="29" t="str">
        <f>IF(zgłoszenia[[#This Row],[Rodzaj zgłoszenia]]&gt;0,zgłoszenia[[#This Row],[Rodzaj zgłoszenia]]," ")</f>
        <v>roboty budowlane - art. 29 ust. 2</v>
      </c>
      <c r="D21" s="47" t="e">
        <f>IF(#REF!&gt;0,#REF!&amp;";
"&amp;#REF!," ")</f>
        <v>#REF!</v>
      </c>
      <c r="E21" s="52" t="str">
        <f ca="1">IF(zgłoszenia[BOŚ Znak sprawy]&gt;0,zgłoszenia[BOŚ Znak sprawy]&amp;"
( "&amp;zgłoszenia[czas rozpatrywania]&amp;" "&amp;"dni )"," ")</f>
        <v>BOŚ.6743.22.2017.AŁ
( 9 dni )</v>
      </c>
      <c r="F21" s="43">
        <f>IF(zgłoszenia[[#This Row],[Data wpływu wniosku]]&gt;0,zgłoszenia[[#This Row],[Data wpływu wniosku]]," ")</f>
        <v>42745</v>
      </c>
      <c r="G21" s="43">
        <f>IF(zgłoszenia[[#This Row],[Data zakończenia sprawy]]&gt;0,zgłoszenia[[#This Row],[Data zakończenia sprawy]]," ")</f>
        <v>42754</v>
      </c>
      <c r="H21" s="44" t="str">
        <f>IF(zgłoszenia[[#This Row],[Sposób zakończenia]]&gt;0,zgłoszenia[[#This Row],[Sposób zakończenia]]," ")</f>
        <v>brak sprzeciwu - zgłoszenie skuteczne</v>
      </c>
      <c r="I21" s="60" t="e">
        <f>IF(#REF!&gt;0,#REF!,"---")</f>
        <v>#REF!</v>
      </c>
    </row>
    <row r="22" spans="1:9" ht="45" x14ac:dyDescent="0.25">
      <c r="A22" s="51" t="str">
        <f>IF(zgłoszenia[[#This Row],[ID]]&gt;0,zgłoszenia[[#This Row],[Lp.]]&amp;" "&amp;zgłoszenia[[#This Row],[ID]]&amp;"
"&amp;zgłoszenia[[#This Row],[Nr kance- laryjny]]&amp;"/P/15","---")</f>
        <v>19 WK
672/P/15</v>
      </c>
      <c r="B22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budowlany - kiosk handlowy 
gm. Mielno; ob.Chłopy; dz. Nr 52/3</v>
      </c>
      <c r="C22" s="29" t="str">
        <f>IF(zgłoszenia[[#This Row],[Rodzaj zgłoszenia]]&gt;0,zgłoszenia[[#This Row],[Rodzaj zgłoszenia]]," ")</f>
        <v>tymczasowy obiekt - art. 29 ust. 1, pkt 12</v>
      </c>
      <c r="D22" s="47" t="e">
        <f>IF(#REF!&gt;0,#REF!&amp;";
"&amp;#REF!," ")</f>
        <v>#REF!</v>
      </c>
      <c r="E22" s="52" t="str">
        <f ca="1">IF(zgłoszenia[BOŚ Znak sprawy]&gt;0,zgłoszenia[BOŚ Znak sprawy]&amp;"
( "&amp;zgłoszenia[czas rozpatrywania]&amp;" "&amp;"dni )"," ")</f>
        <v>BOŚ.6743.28.2017.WK
( 8 dni )</v>
      </c>
      <c r="F22" s="43">
        <f>IF(zgłoszenia[[#This Row],[Data wpływu wniosku]]&gt;0,zgłoszenia[[#This Row],[Data wpływu wniosku]]," ")</f>
        <v>42746</v>
      </c>
      <c r="G22" s="43">
        <f>IF(zgłoszenia[[#This Row],[Data zakończenia sprawy]]&gt;0,zgłoszenia[[#This Row],[Data zakończenia sprawy]]," ")</f>
        <v>42754</v>
      </c>
      <c r="H22" s="44" t="str">
        <f>IF(zgłoszenia[[#This Row],[Sposób zakończenia]]&gt;0,zgłoszenia[[#This Row],[Sposób zakończenia]]," ")</f>
        <v>brak sprzeciwu - zgłoszenie skuteczne</v>
      </c>
      <c r="I22" s="60" t="e">
        <f>IF(#REF!&gt;0,#REF!,"---")</f>
        <v>#REF!</v>
      </c>
    </row>
    <row r="23" spans="1:9" ht="60" x14ac:dyDescent="0.25">
      <c r="A23" s="51" t="str">
        <f>IF(zgłoszenia[[#This Row],[ID]]&gt;0,zgłoszenia[[#This Row],[Lp.]]&amp;" "&amp;zgłoszenia[[#This Row],[ID]]&amp;"
"&amp;zgłoszenia[[#This Row],[Nr kance- laryjny]]&amp;"/P/15","---")</f>
        <v>20 KŻ
687/P/15</v>
      </c>
      <c r="B23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w budynku rekreacyjnym 1/2 dachu, wymiana dachu i odświerzenie elewacji 
gm. Mielno; ob.Chłopy; dz. Nr 138/9</v>
      </c>
      <c r="C23" s="29" t="str">
        <f>IF(zgłoszenia[[#This Row],[Rodzaj zgłoszenia]]&gt;0,zgłoszenia[[#This Row],[Rodzaj zgłoszenia]]," ")</f>
        <v>roboty budowlane - art. 29 ust. 2</v>
      </c>
      <c r="D23" s="47" t="e">
        <f>IF(#REF!&gt;0,#REF!&amp;";
"&amp;#REF!," ")</f>
        <v>#REF!</v>
      </c>
      <c r="E23" s="52" t="str">
        <f ca="1">IF(zgłoszenia[BOŚ Znak sprawy]&gt;0,zgłoszenia[BOŚ Znak sprawy]&amp;"
( "&amp;zgłoszenia[czas rozpatrywania]&amp;" "&amp;"dni )"," ")</f>
        <v>BOŚ.6743.21.2017.KŻ
( 30 dni )</v>
      </c>
      <c r="F23" s="43">
        <f>IF(zgłoszenia[[#This Row],[Data wpływu wniosku]]&gt;0,zgłoszenia[[#This Row],[Data wpływu wniosku]]," ")</f>
        <v>42746</v>
      </c>
      <c r="G23" s="43">
        <f>IF(zgłoszenia[[#This Row],[Data zakończenia sprawy]]&gt;0,zgłoszenia[[#This Row],[Data zakończenia sprawy]]," ")</f>
        <v>42776</v>
      </c>
      <c r="H23" s="44" t="str">
        <f>IF(zgłoszenia[[#This Row],[Sposób zakończenia]]&gt;0,zgłoszenia[[#This Row],[Sposób zakończenia]]," ")</f>
        <v>brak sprzeciwu - zgłoszenie skuteczne</v>
      </c>
      <c r="I23" s="60" t="e">
        <f>IF(#REF!&gt;0,#REF!,"---")</f>
        <v>#REF!</v>
      </c>
    </row>
    <row r="24" spans="1:9" ht="45" x14ac:dyDescent="0.25">
      <c r="A24" s="51" t="str">
        <f>IF(zgłoszenia[[#This Row],[ID]]&gt;0,zgłoszenia[[#This Row],[Lp.]]&amp;" "&amp;zgłoszenia[[#This Row],[ID]]&amp;"
"&amp;zgłoszenia[[#This Row],[Nr kance- laryjny]]&amp;"/P/15","---")</f>
        <v>21 WK
725/P/15</v>
      </c>
      <c r="B24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przyłącza kanalizacji sanitarnej 
gm. Manowo; ob.Manowo; dz. Nr 209/1; 209/2</v>
      </c>
      <c r="C24" s="29" t="str">
        <f>IF(zgłoszenia[[#This Row],[Rodzaj zgłoszenia]]&gt;0,zgłoszenia[[#This Row],[Rodzaj zgłoszenia]]," ")</f>
        <v>budowa obiektu - art. 29 ust. 1</v>
      </c>
      <c r="D24" s="47" t="e">
        <f>IF(#REF!&gt;0,#REF!&amp;";
"&amp;#REF!," ")</f>
        <v>#REF!</v>
      </c>
      <c r="E24" s="52" t="str">
        <f ca="1">IF(zgłoszenia[BOŚ Znak sprawy]&gt;0,zgłoszenia[BOŚ Znak sprawy]&amp;"
( "&amp;zgłoszenia[czas rozpatrywania]&amp;" "&amp;"dni )"," ")</f>
        <v>BOŚ.6743.26.2017.WK
( 8 dni )</v>
      </c>
      <c r="F24" s="43">
        <f>IF(zgłoszenia[[#This Row],[Data wpływu wniosku]]&gt;0,zgłoszenia[[#This Row],[Data wpływu wniosku]]," ")</f>
        <v>42746</v>
      </c>
      <c r="G24" s="43">
        <f>IF(zgłoszenia[[#This Row],[Data zakończenia sprawy]]&gt;0,zgłoszenia[[#This Row],[Data zakończenia sprawy]]," ")</f>
        <v>42754</v>
      </c>
      <c r="H24" s="44" t="str">
        <f>IF(zgłoszenia[[#This Row],[Sposób zakończenia]]&gt;0,zgłoszenia[[#This Row],[Sposób zakończenia]]," ")</f>
        <v>brak sprzeciwu - zgłoszenie skuteczne</v>
      </c>
      <c r="I24" s="60" t="e">
        <f>IF(#REF!&gt;0,#REF!,"---")</f>
        <v>#REF!</v>
      </c>
    </row>
    <row r="25" spans="1:9" ht="45" x14ac:dyDescent="0.25">
      <c r="A25" s="51" t="str">
        <f>IF(zgłoszenia[[#This Row],[ID]]&gt;0,zgłoszenia[[#This Row],[Lp.]]&amp;" "&amp;zgłoszenia[[#This Row],[ID]]&amp;"
"&amp;zgłoszenia[[#This Row],[Nr kance- laryjny]]&amp;"/P/15","---")</f>
        <v>22 IN
711/P/15</v>
      </c>
      <c r="B25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 przyłącza kablowego 0,4 kV 
gm. Będzino; ob.Smolne; dz. Nr 18; 19; 25/1; 82; 382; 383</v>
      </c>
      <c r="C25" s="29" t="str">
        <f>IF(zgłoszenia[[#This Row],[Rodzaj zgłoszenia]]&gt;0,zgłoszenia[[#This Row],[Rodzaj zgłoszenia]]," ")</f>
        <v>budowa obiektu - art. 29 ust. 1</v>
      </c>
      <c r="D25" s="47" t="e">
        <f>IF(#REF!&gt;0,#REF!&amp;";
"&amp;#REF!," ")</f>
        <v>#REF!</v>
      </c>
      <c r="E25" s="52" t="str">
        <f ca="1">IF(zgłoszenia[BOŚ Znak sprawy]&gt;0,zgłoszenia[BOŚ Znak sprawy]&amp;"
( "&amp;zgłoszenia[czas rozpatrywania]&amp;" "&amp;"dni )"," ")</f>
        <v>BOŚ.6743.24.2017.IN
( 19 dni )</v>
      </c>
      <c r="F25" s="43">
        <f>IF(zgłoszenia[[#This Row],[Data wpływu wniosku]]&gt;0,zgłoszenia[[#This Row],[Data wpływu wniosku]]," ")</f>
        <v>42746</v>
      </c>
      <c r="G25" s="43">
        <f>IF(zgłoszenia[[#This Row],[Data zakończenia sprawy]]&gt;0,zgłoszenia[[#This Row],[Data zakończenia sprawy]]," ")</f>
        <v>42765</v>
      </c>
      <c r="H25" s="44" t="str">
        <f>IF(zgłoszenia[[#This Row],[Sposób zakończenia]]&gt;0,zgłoszenia[[#This Row],[Sposób zakończenia]]," ")</f>
        <v>brak sprzeciwu - zgłoszenie skuteczne</v>
      </c>
      <c r="I25" s="60" t="e">
        <f>IF(#REF!&gt;0,#REF!,"---")</f>
        <v>#REF!</v>
      </c>
    </row>
    <row r="26" spans="1:9" ht="60" x14ac:dyDescent="0.25">
      <c r="A26" s="51" t="str">
        <f>IF(zgłoszenia[[#This Row],[ID]]&gt;0,zgłoszenia[[#This Row],[Lp.]]&amp;" "&amp;zgłoszenia[[#This Row],[ID]]&amp;"
"&amp;zgłoszenia[[#This Row],[Nr kance- laryjny]]&amp;"/P/15","---")</f>
        <v>23 MS
729/P/15</v>
      </c>
      <c r="B26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drogi powiatowej poprzez budowę ścieżki rowerowej 
gm. Sianów; ob.Osieki, Kleszcze; dz. Nr 93/1; 89</v>
      </c>
      <c r="C26" s="29" t="str">
        <f>IF(zgłoszenia[[#This Row],[Rodzaj zgłoszenia]]&gt;0,zgłoszenia[[#This Row],[Rodzaj zgłoszenia]]," ")</f>
        <v>budowa obiektu - art. 29 ust. 1</v>
      </c>
      <c r="D26" s="47" t="e">
        <f>IF(#REF!&gt;0,#REF!&amp;";
"&amp;#REF!," ")</f>
        <v>#REF!</v>
      </c>
      <c r="E26" s="52" t="str">
        <f ca="1">IF(zgłoszenia[BOŚ Znak sprawy]&gt;0,zgłoszenia[BOŚ Znak sprawy]&amp;"
( "&amp;zgłoszenia[czas rozpatrywania]&amp;" "&amp;"dni )"," ")</f>
        <v>BOŚ.6743.33.2017.MS
( 19 dni )</v>
      </c>
      <c r="F26" s="43">
        <f>IF(zgłoszenia[[#This Row],[Data wpływu wniosku]]&gt;0,zgłoszenia[[#This Row],[Data wpływu wniosku]]," ")</f>
        <v>42746</v>
      </c>
      <c r="G26" s="43">
        <f>IF(zgłoszenia[[#This Row],[Data zakończenia sprawy]]&gt;0,zgłoszenia[[#This Row],[Data zakończenia sprawy]]," ")</f>
        <v>42765</v>
      </c>
      <c r="H26" s="44" t="str">
        <f>IF(zgłoszenia[[#This Row],[Sposób zakończenia]]&gt;0,zgłoszenia[[#This Row],[Sposób zakończenia]]," ")</f>
        <v>brak sprzeciwu - zgłoszenie skuteczne</v>
      </c>
      <c r="I26" s="60" t="e">
        <f>IF(#REF!&gt;0,#REF!,"---")</f>
        <v>#REF!</v>
      </c>
    </row>
    <row r="27" spans="1:9" ht="75" x14ac:dyDescent="0.25">
      <c r="A27" s="51" t="str">
        <f>IF(zgłoszenia[[#This Row],[ID]]&gt;0,zgłoszenia[[#This Row],[Lp.]]&amp;" "&amp;zgłoszenia[[#This Row],[ID]]&amp;"
"&amp;zgłoszenia[[#This Row],[Nr kance- laryjny]]&amp;"/P/15","---")</f>
        <v>24 MS
726/P/15</v>
      </c>
      <c r="B27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drogi powiatowej poprzez budowę ścieżki rowerowej 
gm. Sianów; ob.Skibno; dz. Nr 187/7,200/2,238/1,244/4., 200/4,242/3,245/1,199/5,199/6</v>
      </c>
      <c r="C27" s="29" t="str">
        <f>IF(zgłoszenia[[#This Row],[Rodzaj zgłoszenia]]&gt;0,zgłoszenia[[#This Row],[Rodzaj zgłoszenia]]," ")</f>
        <v>budowa obiektu - art. 29 ust. 1</v>
      </c>
      <c r="D27" s="47" t="e">
        <f>IF(#REF!&gt;0,#REF!&amp;";
"&amp;#REF!," ")</f>
        <v>#REF!</v>
      </c>
      <c r="E27" s="52" t="str">
        <f ca="1">IF(zgłoszenia[BOŚ Znak sprawy]&gt;0,zgłoszenia[BOŚ Znak sprawy]&amp;"
( "&amp;zgłoszenia[czas rozpatrywania]&amp;" "&amp;"dni )"," ")</f>
        <v>BOŚ.6743.34.2017.MS
( 54 dni )</v>
      </c>
      <c r="F27" s="43">
        <f>IF(zgłoszenia[[#This Row],[Data wpływu wniosku]]&gt;0,zgłoszenia[[#This Row],[Data wpływu wniosku]]," ")</f>
        <v>42746</v>
      </c>
      <c r="G27" s="43">
        <f>IF(zgłoszenia[[#This Row],[Data zakończenia sprawy]]&gt;0,zgłoszenia[[#This Row],[Data zakończenia sprawy]]," ")</f>
        <v>42800</v>
      </c>
      <c r="H27" s="44" t="str">
        <f>IF(zgłoszenia[[#This Row],[Sposób zakończenia]]&gt;0,zgłoszenia[[#This Row],[Sposób zakończenia]]," ")</f>
        <v>brak sprzeciwu - zgłoszenie skuteczne</v>
      </c>
      <c r="I27" s="60" t="e">
        <f>IF(#REF!&gt;0,#REF!,"---")</f>
        <v>#REF!</v>
      </c>
    </row>
    <row r="28" spans="1:9" ht="60" x14ac:dyDescent="0.25">
      <c r="A28" s="51" t="str">
        <f>IF(zgłoszenia[[#This Row],[ID]]&gt;0,zgłoszenia[[#This Row],[Lp.]]&amp;" "&amp;zgłoszenia[[#This Row],[ID]]&amp;"
"&amp;zgłoszenia[[#This Row],[Nr kance- laryjny]]&amp;"/P/15","---")</f>
        <v>25 MS
724/P/15</v>
      </c>
      <c r="B28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drogi powiatowej poprzez budowę ścieżki rowerowej 
gm. Sianów; ob.Kleszcze, Sucha Koszalińska; dz. Nr 89; 90; 68/1; 116/2</v>
      </c>
      <c r="C28" s="29" t="str">
        <f>IF(zgłoszenia[[#This Row],[Rodzaj zgłoszenia]]&gt;0,zgłoszenia[[#This Row],[Rodzaj zgłoszenia]]," ")</f>
        <v>budowa obiektu - art. 29 ust. 1</v>
      </c>
      <c r="D28" s="47" t="e">
        <f>IF(#REF!&gt;0,#REF!&amp;";
"&amp;#REF!," ")</f>
        <v>#REF!</v>
      </c>
      <c r="E28" s="52" t="str">
        <f ca="1">IF(zgłoszenia[BOŚ Znak sprawy]&gt;0,zgłoszenia[BOŚ Znak sprawy]&amp;"
( "&amp;zgłoszenia[czas rozpatrywania]&amp;" "&amp;"dni )"," ")</f>
        <v>BOŚ.6743.35.2017.MS
( 19 dni )</v>
      </c>
      <c r="F28" s="43">
        <f>IF(zgłoszenia[[#This Row],[Data wpływu wniosku]]&gt;0,zgłoszenia[[#This Row],[Data wpływu wniosku]]," ")</f>
        <v>42746</v>
      </c>
      <c r="G28" s="43">
        <f>IF(zgłoszenia[[#This Row],[Data zakończenia sprawy]]&gt;0,zgłoszenia[[#This Row],[Data zakończenia sprawy]]," ")</f>
        <v>42765</v>
      </c>
      <c r="H28" s="44" t="str">
        <f>IF(zgłoszenia[[#This Row],[Sposób zakończenia]]&gt;0,zgłoszenia[[#This Row],[Sposób zakończenia]]," ")</f>
        <v>brak sprzeciwu - zgłoszenie skuteczne</v>
      </c>
      <c r="I28" s="60" t="e">
        <f>IF(#REF!&gt;0,#REF!,"---")</f>
        <v>#REF!</v>
      </c>
    </row>
    <row r="29" spans="1:9" ht="45" x14ac:dyDescent="0.25">
      <c r="A29" s="51" t="str">
        <f>IF(zgłoszenia[[#This Row],[ID]]&gt;0,zgłoszenia[[#This Row],[Lp.]]&amp;" "&amp;zgłoszenia[[#This Row],[ID]]&amp;"
"&amp;zgłoszenia[[#This Row],[Nr kance- laryjny]]&amp;"/P/15","---")</f>
        <v>26 AŁ
827/P/15</v>
      </c>
      <c r="B29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dźwigu osobowego oraz pomieszczeń na piętrze 
gm. Mielno; ob.Unieście; dz. Nr 174/1</v>
      </c>
      <c r="C29" s="29" t="str">
        <f>IF(zgłoszenia[[#This Row],[Rodzaj zgłoszenia]]&gt;0,zgłoszenia[[#This Row],[Rodzaj zgłoszenia]]," ")</f>
        <v>roboty budowlane - art. 29 ust. 2</v>
      </c>
      <c r="D29" s="47" t="e">
        <f>IF(#REF!&gt;0,#REF!&amp;";
"&amp;#REF!," ")</f>
        <v>#REF!</v>
      </c>
      <c r="E29" s="52" t="str">
        <f ca="1">IF(zgłoszenia[BOŚ Znak sprawy]&gt;0,zgłoszenia[BOŚ Znak sprawy]&amp;"
( "&amp;zgłoszenia[czas rozpatrywania]&amp;" "&amp;"dni )"," ")</f>
        <v>BOŚ.6743.23.2017.AŁ
( 7 dni )</v>
      </c>
      <c r="F29" s="43">
        <f>IF(zgłoszenia[[#This Row],[Data wpływu wniosku]]&gt;0,zgłoszenia[[#This Row],[Data wpływu wniosku]]," ")</f>
        <v>42747</v>
      </c>
      <c r="G29" s="43">
        <f>IF(zgłoszenia[[#This Row],[Data zakończenia sprawy]]&gt;0,zgłoszenia[[#This Row],[Data zakończenia sprawy]]," ")</f>
        <v>42754</v>
      </c>
      <c r="H29" s="44" t="str">
        <f>IF(zgłoszenia[[#This Row],[Sposób zakończenia]]&gt;0,zgłoszenia[[#This Row],[Sposób zakończenia]]," ")</f>
        <v>brak sprzeciwu - zgłoszenie skuteczne</v>
      </c>
      <c r="I29" s="60" t="e">
        <f>IF(#REF!&gt;0,#REF!,"---")</f>
        <v>#REF!</v>
      </c>
    </row>
    <row r="30" spans="1:9" ht="45" x14ac:dyDescent="0.25">
      <c r="A30" s="51" t="str">
        <f>IF(zgłoszenia[[#This Row],[ID]]&gt;0,zgłoszenia[[#This Row],[Lp.]]&amp;" "&amp;zgłoszenia[[#This Row],[ID]]&amp;"
"&amp;zgłoszenia[[#This Row],[Nr kance- laryjny]]&amp;"/P/15","---")</f>
        <v>27 MS
907/P/15</v>
      </c>
      <c r="B30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instalacji ogrzewczej i komina budynku mieszkalnego jednorodzinnego 
gm. Sianów; ob.Sianów 07; dz. Nr 209</v>
      </c>
      <c r="C30" s="29" t="str">
        <f>IF(zgłoszenia[[#This Row],[Rodzaj zgłoszenia]]&gt;0,zgłoszenia[[#This Row],[Rodzaj zgłoszenia]]," ")</f>
        <v>jednorodzinne art.29 ust.1 pkt 1a</v>
      </c>
      <c r="D30" s="47" t="e">
        <f>IF(#REF!&gt;0,#REF!&amp;";
"&amp;#REF!," ")</f>
        <v>#REF!</v>
      </c>
      <c r="E30" s="52" t="str">
        <f ca="1">IF(zgłoszenia[BOŚ Znak sprawy]&gt;0,zgłoszenia[BOŚ Znak sprawy]&amp;"
( "&amp;zgłoszenia[czas rozpatrywania]&amp;" "&amp;"dni )"," ")</f>
        <v>BOŚ.6746.7.2017.MS
( 18 dni )</v>
      </c>
      <c r="F30" s="43">
        <f>IF(zgłoszenia[[#This Row],[Data wpływu wniosku]]&gt;0,zgłoszenia[[#This Row],[Data wpływu wniosku]]," ")</f>
        <v>42748</v>
      </c>
      <c r="G30" s="43">
        <f>IF(zgłoszenia[[#This Row],[Data zakończenia sprawy]]&gt;0,zgłoszenia[[#This Row],[Data zakończenia sprawy]]," ")</f>
        <v>42766</v>
      </c>
      <c r="H30" s="44" t="str">
        <f>IF(zgłoszenia[[#This Row],[Sposób zakończenia]]&gt;0,zgłoszenia[[#This Row],[Sposób zakończenia]]," ")</f>
        <v>decyzja umorzenie</v>
      </c>
      <c r="I30" s="60" t="e">
        <f>IF(#REF!&gt;0,#REF!,"---")</f>
        <v>#REF!</v>
      </c>
    </row>
    <row r="31" spans="1:9" ht="60" x14ac:dyDescent="0.25">
      <c r="A31" s="51" t="str">
        <f>IF(zgłoszenia[[#This Row],[ID]]&gt;0,zgłoszenia[[#This Row],[Lp.]]&amp;" "&amp;zgłoszenia[[#This Row],[ID]]&amp;"
"&amp;zgłoszenia[[#This Row],[Nr kance- laryjny]]&amp;"/P/15","---")</f>
        <v>28 WK
905/P/15</v>
      </c>
      <c r="B31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wolnostojące parterowe budynki rekreacji indywidualnej 5 szt.  O powierzchni zabudowy do 35m2 
gm. Mielno; ob.Sarbinowo; dz. Nr 418/7</v>
      </c>
      <c r="C31" s="29" t="str">
        <f>IF(zgłoszenia[[#This Row],[Rodzaj zgłoszenia]]&gt;0,zgłoszenia[[#This Row],[Rodzaj zgłoszenia]]," ")</f>
        <v>budowa obiektu - art. 29 ust. 1</v>
      </c>
      <c r="D31" s="47" t="e">
        <f>IF(#REF!&gt;0,#REF!&amp;";
"&amp;#REF!," ")</f>
        <v>#REF!</v>
      </c>
      <c r="E31" s="52" t="str">
        <f ca="1">IF(zgłoszenia[BOŚ Znak sprawy]&gt;0,zgłoszenia[BOŚ Znak sprawy]&amp;"
( "&amp;zgłoszenia[czas rozpatrywania]&amp;" "&amp;"dni )"," ")</f>
        <v>BOŚ.6743.29.2017.WK
( 21 dni )</v>
      </c>
      <c r="F31" s="43">
        <f>IF(zgłoszenia[[#This Row],[Data wpływu wniosku]]&gt;0,zgłoszenia[[#This Row],[Data wpływu wniosku]]," ")</f>
        <v>42748</v>
      </c>
      <c r="G31" s="43">
        <f>IF(zgłoszenia[[#This Row],[Data zakończenia sprawy]]&gt;0,zgłoszenia[[#This Row],[Data zakończenia sprawy]]," ")</f>
        <v>42769</v>
      </c>
      <c r="H31" s="44" t="str">
        <f>IF(zgłoszenia[[#This Row],[Sposób zakończenia]]&gt;0,zgłoszenia[[#This Row],[Sposób zakończenia]]," ")</f>
        <v>brak sprzeciwu - zgłoszenie skuteczne</v>
      </c>
      <c r="I31" s="60" t="e">
        <f>IF(#REF!&gt;0,#REF!,"---")</f>
        <v>#REF!</v>
      </c>
    </row>
    <row r="32" spans="1:9" ht="30" x14ac:dyDescent="0.25">
      <c r="A32" s="51" t="str">
        <f>IF(zgłoszenia[[#This Row],[ID]]&gt;0,zgłoszenia[[#This Row],[Lp.]]&amp;" "&amp;zgłoszenia[[#This Row],[ID]]&amp;"
"&amp;zgłoszenia[[#This Row],[Nr kance- laryjny]]&amp;"/P/15","---")</f>
        <v>29 WK
923/P/15</v>
      </c>
      <c r="B32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Bobolice; ob.Porost; dz. Nr 253/25</v>
      </c>
      <c r="C32" s="29" t="str">
        <f>IF(zgłoszenia[[#This Row],[Rodzaj zgłoszenia]]&gt;0,zgłoszenia[[#This Row],[Rodzaj zgłoszenia]]," ")</f>
        <v>budowa obiektu - art. 29 ust. 1</v>
      </c>
      <c r="D32" s="47" t="e">
        <f>IF(#REF!&gt;0,#REF!&amp;";
"&amp;#REF!," ")</f>
        <v>#REF!</v>
      </c>
      <c r="E32" s="52" t="str">
        <f ca="1">IF(zgłoszenia[BOŚ Znak sprawy]&gt;0,zgłoszenia[BOŚ Znak sprawy]&amp;"
( "&amp;zgłoszenia[czas rozpatrywania]&amp;" "&amp;"dni )"," ")</f>
        <v>BOŚ.6743.31.2017.WK
( 7 dni )</v>
      </c>
      <c r="F32" s="43">
        <f>IF(zgłoszenia[[#This Row],[Data wpływu wniosku]]&gt;0,zgłoszenia[[#This Row],[Data wpływu wniosku]]," ")</f>
        <v>42751</v>
      </c>
      <c r="G32" s="43">
        <f>IF(zgłoszenia[[#This Row],[Data zakończenia sprawy]]&gt;0,zgłoszenia[[#This Row],[Data zakończenia sprawy]]," ")</f>
        <v>42758</v>
      </c>
      <c r="H32" s="44" t="str">
        <f>IF(zgłoszenia[[#This Row],[Sposób zakończenia]]&gt;0,zgłoszenia[[#This Row],[Sposób zakończenia]]," ")</f>
        <v>brak sprzeciwu - zgłoszenie skuteczne</v>
      </c>
      <c r="I32" s="60" t="e">
        <f>IF(#REF!&gt;0,#REF!,"---")</f>
        <v>#REF!</v>
      </c>
    </row>
    <row r="33" spans="1:9" ht="30" x14ac:dyDescent="0.25">
      <c r="A33" s="51" t="str">
        <f>IF(zgłoszenia[[#This Row],[ID]]&gt;0,zgłoszenia[[#This Row],[Lp.]]&amp;" "&amp;zgłoszenia[[#This Row],[ID]]&amp;"
"&amp;zgłoszenia[[#This Row],[Nr kance- laryjny]]&amp;"/P/15","---")</f>
        <v>30 WK
916/P/15</v>
      </c>
      <c r="B33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gospodarczy do 35m2 
gm. Manowo; ob.Manowo; dz. Nr 407</v>
      </c>
      <c r="C33" s="29" t="str">
        <f>IF(zgłoszenia[[#This Row],[Rodzaj zgłoszenia]]&gt;0,zgłoszenia[[#This Row],[Rodzaj zgłoszenia]]," ")</f>
        <v>budowa obiektu - art. 29 ust. 1</v>
      </c>
      <c r="D33" s="47" t="e">
        <f>IF(#REF!&gt;0,#REF!&amp;";
"&amp;#REF!," ")</f>
        <v>#REF!</v>
      </c>
      <c r="E33" s="52" t="str">
        <f ca="1">IF(zgłoszenia[BOŚ Znak sprawy]&gt;0,zgłoszenia[BOŚ Znak sprawy]&amp;"
( "&amp;zgłoszenia[czas rozpatrywania]&amp;" "&amp;"dni )"," ")</f>
        <v>BOŚ.6743.30.2017.WK
( 20 dni )</v>
      </c>
      <c r="F33" s="43">
        <f>IF(zgłoszenia[[#This Row],[Data wpływu wniosku]]&gt;0,zgłoszenia[[#This Row],[Data wpływu wniosku]]," ")</f>
        <v>42748</v>
      </c>
      <c r="G33" s="43">
        <f>IF(zgłoszenia[[#This Row],[Data zakończenia sprawy]]&gt;0,zgłoszenia[[#This Row],[Data zakończenia sprawy]]," ")</f>
        <v>42768</v>
      </c>
      <c r="H33" s="44" t="str">
        <f>IF(zgłoszenia[[#This Row],[Sposób zakończenia]]&gt;0,zgłoszenia[[#This Row],[Sposób zakończenia]]," ")</f>
        <v>brak sprzeciwu - zgłoszenie skuteczne</v>
      </c>
      <c r="I33" s="60" t="e">
        <f>IF(#REF!&gt;0,#REF!,"---")</f>
        <v>#REF!</v>
      </c>
    </row>
    <row r="34" spans="1:9" ht="45" x14ac:dyDescent="0.25">
      <c r="A34" s="51" t="str">
        <f>IF(zgłoszenia[[#This Row],[ID]]&gt;0,zgłoszenia[[#This Row],[Lp.]]&amp;" "&amp;zgłoszenia[[#This Row],[ID]]&amp;"
"&amp;zgłoszenia[[#This Row],[Nr kance- laryjny]]&amp;"/P/15","---")</f>
        <v>31 IN
1026/P/15</v>
      </c>
      <c r="B34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drogi powiatowej 3500Z 
gm. Świeszyno; ob.Niedalino; dz. Nr 8, 15/2, 304/2</v>
      </c>
      <c r="C34" s="29" t="str">
        <f>IF(zgłoszenia[[#This Row],[Rodzaj zgłoszenia]]&gt;0,zgłoszenia[[#This Row],[Rodzaj zgłoszenia]]," ")</f>
        <v>roboty budowlane - art. 29 ust. 2</v>
      </c>
      <c r="D34" s="47" t="e">
        <f>IF(#REF!&gt;0,#REF!&amp;";
"&amp;#REF!," ")</f>
        <v>#REF!</v>
      </c>
      <c r="E34" s="52" t="str">
        <f ca="1">IF(zgłoszenia[BOŚ Znak sprawy]&gt;0,zgłoszenia[BOŚ Znak sprawy]&amp;"
( "&amp;zgłoszenia[czas rozpatrywania]&amp;" "&amp;"dni )"," ")</f>
        <v>BOŚ.6743.36.2017.IN
( 21 dni )</v>
      </c>
      <c r="F34" s="43">
        <f>IF(zgłoszenia[[#This Row],[Data wpływu wniosku]]&gt;0,zgłoszenia[[#This Row],[Data wpływu wniosku]]," ")</f>
        <v>42751</v>
      </c>
      <c r="G34" s="43">
        <f>IF(zgłoszenia[[#This Row],[Data zakończenia sprawy]]&gt;0,zgłoszenia[[#This Row],[Data zakończenia sprawy]]," ")</f>
        <v>42772</v>
      </c>
      <c r="H34" s="44" t="str">
        <f>IF(zgłoszenia[[#This Row],[Sposób zakończenia]]&gt;0,zgłoszenia[[#This Row],[Sposób zakończenia]]," ")</f>
        <v>brak sprzeciwu - zgłoszenie skuteczne</v>
      </c>
      <c r="I34" s="60" t="e">
        <f>IF(#REF!&gt;0,#REF!,"---")</f>
        <v>#REF!</v>
      </c>
    </row>
    <row r="35" spans="1:9" ht="45" x14ac:dyDescent="0.25">
      <c r="A35" s="51" t="str">
        <f>IF(zgłoszenia[[#This Row],[ID]]&gt;0,zgłoszenia[[#This Row],[Lp.]]&amp;" "&amp;zgłoszenia[[#This Row],[ID]]&amp;"
"&amp;zgłoszenia[[#This Row],[Nr kance- laryjny]]&amp;"/P/15","---")</f>
        <v>32 MS
1030/P/15</v>
      </c>
      <c r="B35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sposobu użytkowania   
gm. Świeszyno; ob.Niekłonice; dz. Nr 189/5</v>
      </c>
      <c r="C35" s="29" t="str">
        <f>IF(zgłoszenia[[#This Row],[Rodzaj zgłoszenia]]&gt;0,zgłoszenia[[#This Row],[Rodzaj zgłoszenia]]," ")</f>
        <v>zmiana sposobu użytkowania - atr. 71</v>
      </c>
      <c r="D35" s="47" t="e">
        <f>IF(#REF!&gt;0,#REF!&amp;";
"&amp;#REF!," ")</f>
        <v>#REF!</v>
      </c>
      <c r="E35" s="52" t="str">
        <f ca="1">IF(zgłoszenia[BOŚ Znak sprawy]&gt;0,zgłoszenia[BOŚ Znak sprawy]&amp;"
( "&amp;zgłoszenia[czas rozpatrywania]&amp;" "&amp;"dni )"," ")</f>
        <v>BOŚ.6743.58.2017.MS
( 23 dni )</v>
      </c>
      <c r="F35" s="43">
        <f>IF(zgłoszenia[[#This Row],[Data wpływu wniosku]]&gt;0,zgłoszenia[[#This Row],[Data wpływu wniosku]]," ")</f>
        <v>42751</v>
      </c>
      <c r="G35" s="43">
        <f>IF(zgłoszenia[[#This Row],[Data zakończenia sprawy]]&gt;0,zgłoszenia[[#This Row],[Data zakończenia sprawy]]," ")</f>
        <v>42774</v>
      </c>
      <c r="H35" s="44" t="str">
        <f>IF(zgłoszenia[[#This Row],[Sposób zakończenia]]&gt;0,zgłoszenia[[#This Row],[Sposób zakończenia]]," ")</f>
        <v>decyzja sprzeciwu</v>
      </c>
      <c r="I35" s="60" t="e">
        <f>IF(#REF!&gt;0,#REF!,"---")</f>
        <v>#REF!</v>
      </c>
    </row>
    <row r="36" spans="1:9" ht="30" x14ac:dyDescent="0.25">
      <c r="A36" s="51" t="str">
        <f>IF(zgłoszenia[[#This Row],[ID]]&gt;0,zgłoszenia[[#This Row],[Lp.]]&amp;" "&amp;zgłoszenia[[#This Row],[ID]]&amp;"
"&amp;zgłoszenia[[#This Row],[Nr kance- laryjny]]&amp;"/P/15","---")</f>
        <v>33 IN
861/P/15</v>
      </c>
      <c r="B36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Będzino; ob.Będzinko; dz. Nr 436/12</v>
      </c>
      <c r="C36" s="29" t="str">
        <f>IF(zgłoszenia[[#This Row],[Rodzaj zgłoszenia]]&gt;0,zgłoszenia[[#This Row],[Rodzaj zgłoszenia]]," ")</f>
        <v>jednorodzinne art.29 ust.1 pkt 1a</v>
      </c>
      <c r="D36" s="47" t="e">
        <f>IF(#REF!&gt;0,#REF!&amp;";
"&amp;#REF!," ")</f>
        <v>#REF!</v>
      </c>
      <c r="E36" s="52" t="str">
        <f ca="1">IF(zgłoszenia[BOŚ Znak sprawy]&gt;0,zgłoszenia[BOŚ Znak sprawy]&amp;"
( "&amp;zgłoszenia[czas rozpatrywania]&amp;" "&amp;"dni )"," ")</f>
        <v>BOŚ.6746.4.2017.IN
( 17 dni )</v>
      </c>
      <c r="F36" s="43">
        <f>IF(zgłoszenia[[#This Row],[Data wpływu wniosku]]&gt;0,zgłoszenia[[#This Row],[Data wpływu wniosku]]," ")</f>
        <v>42752</v>
      </c>
      <c r="G36" s="43">
        <f>IF(zgłoszenia[[#This Row],[Data zakończenia sprawy]]&gt;0,zgłoszenia[[#This Row],[Data zakończenia sprawy]]," ")</f>
        <v>42769</v>
      </c>
      <c r="H36" s="44" t="str">
        <f>IF(zgłoszenia[[#This Row],[Sposób zakończenia]]&gt;0,zgłoszenia[[#This Row],[Sposób zakończenia]]," ")</f>
        <v>brak sprzeciwu - zgłoszenie skuteczne</v>
      </c>
      <c r="I36" s="60" t="e">
        <f>IF(#REF!&gt;0,#REF!,"---")</f>
        <v>#REF!</v>
      </c>
    </row>
    <row r="37" spans="1:9" ht="30" x14ac:dyDescent="0.25">
      <c r="A37" s="51" t="str">
        <f>IF(zgłoszenia[[#This Row],[ID]]&gt;0,zgłoszenia[[#This Row],[Lp.]]&amp;" "&amp;zgłoszenia[[#This Row],[ID]]&amp;"
"&amp;zgłoszenia[[#This Row],[Nr kance- laryjny]]&amp;"/P/15","---")</f>
        <v>34 WK
1071/P/15</v>
      </c>
      <c r="B37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szt. 5 
gm. Mielno; ob.Sarbinowo; dz. Nr 258/4</v>
      </c>
      <c r="C37" s="29" t="str">
        <f>IF(zgłoszenia[[#This Row],[Rodzaj zgłoszenia]]&gt;0,zgłoszenia[[#This Row],[Rodzaj zgłoszenia]]," ")</f>
        <v>budowa obiektu - art. 29 ust. 1</v>
      </c>
      <c r="D37" s="47" t="e">
        <f>IF(#REF!&gt;0,#REF!&amp;";
"&amp;#REF!," ")</f>
        <v>#REF!</v>
      </c>
      <c r="E37" s="52" t="str">
        <f ca="1">IF(zgłoszenia[BOŚ Znak sprawy]&gt;0,zgłoszenia[BOŚ Znak sprawy]&amp;"
( "&amp;zgłoszenia[czas rozpatrywania]&amp;" "&amp;"dni )"," ")</f>
        <v>BOŚ.6743.39.2017.WK
( 10 dni )</v>
      </c>
      <c r="F37" s="43">
        <f>IF(zgłoszenia[[#This Row],[Data wpływu wniosku]]&gt;0,zgłoszenia[[#This Row],[Data wpływu wniosku]]," ")</f>
        <v>42751</v>
      </c>
      <c r="G37" s="43">
        <f>IF(zgłoszenia[[#This Row],[Data zakończenia sprawy]]&gt;0,zgłoszenia[[#This Row],[Data zakończenia sprawy]]," ")</f>
        <v>42761</v>
      </c>
      <c r="H37" s="44" t="str">
        <f>IF(zgłoszenia[[#This Row],[Sposób zakończenia]]&gt;0,zgłoszenia[[#This Row],[Sposób zakończenia]]," ")</f>
        <v>brak sprzeciwu - zgłoszenie skuteczne</v>
      </c>
      <c r="I37" s="60" t="e">
        <f>IF(#REF!&gt;0,#REF!,"---")</f>
        <v>#REF!</v>
      </c>
    </row>
    <row r="38" spans="1:9" ht="45" x14ac:dyDescent="0.25">
      <c r="A38" s="51" t="str">
        <f>IF(zgłoszenia[[#This Row],[ID]]&gt;0,zgłoszenia[[#This Row],[Lp.]]&amp;" "&amp;zgłoszenia[[#This Row],[ID]]&amp;"
"&amp;zgłoszenia[[#This Row],[Nr kance- laryjny]]&amp;"/P/15","---")</f>
        <v>35 AA
1107/P/15</v>
      </c>
      <c r="B38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odcinek sieci kanalizacyjnej 
gm. Świeszyno; ob.Konikowo; dz. Nr 9/21, 7, 10/14</v>
      </c>
      <c r="C38" s="29" t="str">
        <f>IF(zgłoszenia[[#This Row],[Rodzaj zgłoszenia]]&gt;0,zgłoszenia[[#This Row],[Rodzaj zgłoszenia]]," ")</f>
        <v>sieci art.29 ust.1 pkt 19a</v>
      </c>
      <c r="D38" s="47" t="e">
        <f>IF(#REF!&gt;0,#REF!&amp;";
"&amp;#REF!," ")</f>
        <v>#REF!</v>
      </c>
      <c r="E38" s="52" t="str">
        <f ca="1">IF(zgłoszenia[BOŚ Znak sprawy]&gt;0,zgłoszenia[BOŚ Znak sprawy]&amp;"
( "&amp;zgłoszenia[czas rozpatrywania]&amp;" "&amp;"dni )"," ")</f>
        <v>BOŚ.6748.3.2017.AA
( 30 dni )</v>
      </c>
      <c r="F38" s="43">
        <f>IF(zgłoszenia[[#This Row],[Data wpływu wniosku]]&gt;0,zgłoszenia[[#This Row],[Data wpływu wniosku]]," ")</f>
        <v>42752</v>
      </c>
      <c r="G38" s="43">
        <f>IF(zgłoszenia[[#This Row],[Data zakończenia sprawy]]&gt;0,zgłoszenia[[#This Row],[Data zakończenia sprawy]]," ")</f>
        <v>42782</v>
      </c>
      <c r="H38" s="44" t="str">
        <f>IF(zgłoszenia[[#This Row],[Sposób zakończenia]]&gt;0,zgłoszenia[[#This Row],[Sposób zakończenia]]," ")</f>
        <v>brak sprzeciwu - zgłoszenie skuteczne</v>
      </c>
      <c r="I38" s="60" t="e">
        <f>IF(#REF!&gt;0,#REF!,"---")</f>
        <v>#REF!</v>
      </c>
    </row>
    <row r="39" spans="1:9" ht="30" x14ac:dyDescent="0.25">
      <c r="A39" s="51" t="str">
        <f>IF(zgłoszenia[[#This Row],[ID]]&gt;0,zgłoszenia[[#This Row],[Lp.]]&amp;" "&amp;zgłoszenia[[#This Row],[ID]]&amp;"
"&amp;zgłoszenia[[#This Row],[Nr kance- laryjny]]&amp;"/P/15","---")</f>
        <v>36 KŻ
1139/P/15</v>
      </c>
      <c r="B39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 
gm. Mielno; ob.Mielno; dz. Nr 3/71</v>
      </c>
      <c r="C39" s="29" t="str">
        <f>IF(zgłoszenia[[#This Row],[Rodzaj zgłoszenia]]&gt;0,zgłoszenia[[#This Row],[Rodzaj zgłoszenia]]," ")</f>
        <v>budowa obiektu - art. 29 ust. 1</v>
      </c>
      <c r="D39" s="47" t="e">
        <f>IF(#REF!&gt;0,#REF!&amp;";
"&amp;#REF!," ")</f>
        <v>#REF!</v>
      </c>
      <c r="E39" s="52" t="str">
        <f ca="1">IF(zgłoszenia[BOŚ Znak sprawy]&gt;0,zgłoszenia[BOŚ Znak sprawy]&amp;"
( "&amp;zgłoszenia[czas rozpatrywania]&amp;" "&amp;"dni )"," ")</f>
        <v>BOŚ.6743.52.2017.KŻ
( 17 dni )</v>
      </c>
      <c r="F39" s="43">
        <f>IF(zgłoszenia[[#This Row],[Data wpływu wniosku]]&gt;0,zgłoszenia[[#This Row],[Data wpływu wniosku]]," ")</f>
        <v>42752</v>
      </c>
      <c r="G39" s="43">
        <f>IF(zgłoszenia[[#This Row],[Data zakończenia sprawy]]&gt;0,zgłoszenia[[#This Row],[Data zakończenia sprawy]]," ")</f>
        <v>42769</v>
      </c>
      <c r="H39" s="44" t="str">
        <f>IF(zgłoszenia[[#This Row],[Sposób zakończenia]]&gt;0,zgłoszenia[[#This Row],[Sposób zakończenia]]," ")</f>
        <v>decyzja sprzeciwu</v>
      </c>
      <c r="I39" s="60" t="e">
        <f>IF(#REF!&gt;0,#REF!,"---")</f>
        <v>#REF!</v>
      </c>
    </row>
    <row r="40" spans="1:9" ht="30" x14ac:dyDescent="0.25">
      <c r="A40" s="51" t="str">
        <f>IF(zgłoszenia[[#This Row],[ID]]&gt;0,zgłoszenia[[#This Row],[Lp.]]&amp;" "&amp;zgłoszenia[[#This Row],[ID]]&amp;"
"&amp;zgłoszenia[[#This Row],[Nr kance- laryjny]]&amp;"/P/15","---")</f>
        <v>37 AŁ
1212/P/15</v>
      </c>
      <c r="B40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domków rekreacji indywidualnej 
gm. Mielno; ob.Gąski; dz. Nr 325/8</v>
      </c>
      <c r="C40" s="29" t="str">
        <f>IF(zgłoszenia[[#This Row],[Rodzaj zgłoszenia]]&gt;0,zgłoszenia[[#This Row],[Rodzaj zgłoszenia]]," ")</f>
        <v>budowa obiektu - art. 29 ust. 1</v>
      </c>
      <c r="D40" s="47" t="e">
        <f>IF(#REF!&gt;0,#REF!&amp;";
"&amp;#REF!," ")</f>
        <v>#REF!</v>
      </c>
      <c r="E40" s="52" t="str">
        <f ca="1">IF(zgłoszenia[BOŚ Znak sprawy]&gt;0,zgłoszenia[BOŚ Znak sprawy]&amp;"
( "&amp;zgłoszenia[czas rozpatrywania]&amp;" "&amp;"dni )"," ")</f>
        <v>BOŚ.6743.46.2017.AŁ
( 20 dni )</v>
      </c>
      <c r="F40" s="43">
        <f>IF(zgłoszenia[[#This Row],[Data wpływu wniosku]]&gt;0,zgłoszenia[[#This Row],[Data wpływu wniosku]]," ")</f>
        <v>42753</v>
      </c>
      <c r="G40" s="43">
        <f>IF(zgłoszenia[[#This Row],[Data zakończenia sprawy]]&gt;0,zgłoszenia[[#This Row],[Data zakończenia sprawy]]," ")</f>
        <v>42773</v>
      </c>
      <c r="H40" s="44" t="str">
        <f>IF(zgłoszenia[[#This Row],[Sposób zakończenia]]&gt;0,zgłoszenia[[#This Row],[Sposób zakończenia]]," ")</f>
        <v>brak sprzeciwu - zgłoszenie skuteczne</v>
      </c>
      <c r="I40" s="60" t="e">
        <f>IF(#REF!&gt;0,#REF!,"---")</f>
        <v>#REF!</v>
      </c>
    </row>
    <row r="41" spans="1:9" ht="60" x14ac:dyDescent="0.25">
      <c r="A41" s="51" t="str">
        <f>IF(zgłoszenia[[#This Row],[ID]]&gt;0,zgłoszenia[[#This Row],[Lp.]]&amp;" "&amp;zgłoszenia[[#This Row],[ID]]&amp;"
"&amp;zgłoszenia[[#This Row],[Nr kance- laryjny]]&amp;"/P/15","---")</f>
        <v>38 MS
1228/P/15</v>
      </c>
      <c r="B41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ścieżki rowerowej 
gm. Sianów; ob.Wierciszewo / Iwięcino; dz. Nr 304 - Wierciszewo;  329, 330/1, 331/1 - Iwięcino</v>
      </c>
      <c r="C41" s="29" t="str">
        <f>IF(zgłoszenia[[#This Row],[Rodzaj zgłoszenia]]&gt;0,zgłoszenia[[#This Row],[Rodzaj zgłoszenia]]," ")</f>
        <v>roboty budowlane - art. 29 ust. 2</v>
      </c>
      <c r="D41" s="47" t="e">
        <f>IF(#REF!&gt;0,#REF!&amp;";
"&amp;#REF!," ")</f>
        <v>#REF!</v>
      </c>
      <c r="E41" s="52" t="str">
        <f ca="1">IF(zgłoszenia[BOŚ Znak sprawy]&gt;0,zgłoszenia[BOŚ Znak sprawy]&amp;"
( "&amp;zgłoszenia[czas rozpatrywania]&amp;" "&amp;"dni )"," ")</f>
        <v>BOŚ.6743.37.2017.MS
( 19 dni )</v>
      </c>
      <c r="F41" s="43">
        <f>IF(zgłoszenia[[#This Row],[Data wpływu wniosku]]&gt;0,zgłoszenia[[#This Row],[Data wpływu wniosku]]," ")</f>
        <v>42753</v>
      </c>
      <c r="G41" s="43">
        <f>IF(zgłoszenia[[#This Row],[Data zakończenia sprawy]]&gt;0,zgłoszenia[[#This Row],[Data zakończenia sprawy]]," ")</f>
        <v>42772</v>
      </c>
      <c r="H41" s="44" t="str">
        <f>IF(zgłoszenia[[#This Row],[Sposób zakończenia]]&gt;0,zgłoszenia[[#This Row],[Sposób zakończenia]]," ")</f>
        <v>brak sprzeciwu - zgłoszenie skuteczne</v>
      </c>
      <c r="I41" s="60" t="e">
        <f>IF(#REF!&gt;0,#REF!,"---")</f>
        <v>#REF!</v>
      </c>
    </row>
    <row r="42" spans="1:9" ht="45" x14ac:dyDescent="0.25">
      <c r="A42" s="51" t="str">
        <f>IF(zgłoszenia[[#This Row],[ID]]&gt;0,zgłoszenia[[#This Row],[Lp.]]&amp;" "&amp;zgłoszenia[[#This Row],[ID]]&amp;"
"&amp;zgłoszenia[[#This Row],[Nr kance- laryjny]]&amp;"/P/15","---")</f>
        <v>39 AŁ
1298/P/15</v>
      </c>
      <c r="B42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pokrycia dachowego z eternitu 
gm. Mielno; ob.Chłopy; dz. Nr 37/2</v>
      </c>
      <c r="C42" s="29" t="str">
        <f>IF(zgłoszenia[[#This Row],[Rodzaj zgłoszenia]]&gt;0,zgłoszenia[[#This Row],[Rodzaj zgłoszenia]]," ")</f>
        <v>roboty budowlane - art. 29 ust. 2</v>
      </c>
      <c r="D42" s="47" t="e">
        <f>IF(#REF!&gt;0,#REF!&amp;";
"&amp;#REF!," ")</f>
        <v>#REF!</v>
      </c>
      <c r="E42" s="52" t="str">
        <f ca="1">IF(zgłoszenia[BOŚ Znak sprawy]&gt;0,zgłoszenia[BOŚ Znak sprawy]&amp;"
( "&amp;zgłoszenia[czas rozpatrywania]&amp;" "&amp;"dni )"," ")</f>
        <v>BOŚ.6743.47.2017.AŁ
( 19 dni )</v>
      </c>
      <c r="F42" s="43">
        <f>IF(zgłoszenia[[#This Row],[Data wpływu wniosku]]&gt;0,zgłoszenia[[#This Row],[Data wpływu wniosku]]," ")</f>
        <v>42754</v>
      </c>
      <c r="G42" s="43">
        <f>IF(zgłoszenia[[#This Row],[Data zakończenia sprawy]]&gt;0,zgłoszenia[[#This Row],[Data zakończenia sprawy]]," ")</f>
        <v>42773</v>
      </c>
      <c r="H42" s="44" t="str">
        <f>IF(zgłoszenia[[#This Row],[Sposób zakończenia]]&gt;0,zgłoszenia[[#This Row],[Sposób zakończenia]]," ")</f>
        <v>brak sprzeciwu - zgłoszenie skuteczne</v>
      </c>
      <c r="I42" s="60" t="e">
        <f>IF(#REF!&gt;0,#REF!,"---")</f>
        <v>#REF!</v>
      </c>
    </row>
    <row r="43" spans="1:9" ht="45" x14ac:dyDescent="0.25">
      <c r="A43" s="51" t="str">
        <f>IF(zgłoszenia[[#This Row],[ID]]&gt;0,zgłoszenia[[#This Row],[Lp.]]&amp;" "&amp;zgłoszenia[[#This Row],[ID]]&amp;"
"&amp;zgłoszenia[[#This Row],[Nr kance- laryjny]]&amp;"/P/15","---")</f>
        <v>40 AŁ
1299/P/15</v>
      </c>
      <c r="B43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pokrycia dachowego z eternitu 
gm. Mielno; ob.Chłopy; dz. Nr 37/1</v>
      </c>
      <c r="C43" s="29" t="str">
        <f>IF(zgłoszenia[[#This Row],[Rodzaj zgłoszenia]]&gt;0,zgłoszenia[[#This Row],[Rodzaj zgłoszenia]]," ")</f>
        <v>roboty budowlane - art. 29 ust. 2</v>
      </c>
      <c r="D43" s="47" t="e">
        <f>IF(#REF!&gt;0,#REF!&amp;";
"&amp;#REF!," ")</f>
        <v>#REF!</v>
      </c>
      <c r="E43" s="52" t="str">
        <f ca="1">IF(zgłoszenia[BOŚ Znak sprawy]&gt;0,zgłoszenia[BOŚ Znak sprawy]&amp;"
( "&amp;zgłoszenia[czas rozpatrywania]&amp;" "&amp;"dni )"," ")</f>
        <v>BOŚ.6743.48.2017.AŁ
( 19 dni )</v>
      </c>
      <c r="F43" s="43">
        <f>IF(zgłoszenia[[#This Row],[Data wpływu wniosku]]&gt;0,zgłoszenia[[#This Row],[Data wpływu wniosku]]," ")</f>
        <v>42754</v>
      </c>
      <c r="G43" s="43">
        <f>IF(zgłoszenia[[#This Row],[Data zakończenia sprawy]]&gt;0,zgłoszenia[[#This Row],[Data zakończenia sprawy]]," ")</f>
        <v>42773</v>
      </c>
      <c r="H43" s="44" t="str">
        <f>IF(zgłoszenia[[#This Row],[Sposób zakończenia]]&gt;0,zgłoszenia[[#This Row],[Sposób zakończenia]]," ")</f>
        <v>brak sprzeciwu - zgłoszenie skuteczne</v>
      </c>
      <c r="I43" s="60" t="e">
        <f>IF(#REF!&gt;0,#REF!,"---")</f>
        <v>#REF!</v>
      </c>
    </row>
    <row r="44" spans="1:9" ht="45" x14ac:dyDescent="0.25">
      <c r="A44" s="51" t="str">
        <f>IF(zgłoszenia[[#This Row],[ID]]&gt;0,zgłoszenia[[#This Row],[Lp.]]&amp;" "&amp;zgłoszenia[[#This Row],[ID]]&amp;"
"&amp;zgłoszenia[[#This Row],[Nr kance- laryjny]]&amp;"/P/15","---")</f>
        <v>41 ŁD
1301/P/15</v>
      </c>
      <c r="B44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poszycia dachowego 
gm. Biesiekierz; ob.Kraśnik Koszaliński; dz. Nr 184/3</v>
      </c>
      <c r="C44" s="29" t="str">
        <f>IF(zgłoszenia[[#This Row],[Rodzaj zgłoszenia]]&gt;0,zgłoszenia[[#This Row],[Rodzaj zgłoszenia]]," ")</f>
        <v>roboty budowlane - art. 29 ust. 2</v>
      </c>
      <c r="D44" s="47" t="e">
        <f>IF(#REF!&gt;0,#REF!&amp;";
"&amp;#REF!," ")</f>
        <v>#REF!</v>
      </c>
      <c r="E44" s="52" t="str">
        <f ca="1">IF(zgłoszenia[BOŚ Znak sprawy]&gt;0,zgłoszenia[BOŚ Znak sprawy]&amp;"
( "&amp;zgłoszenia[czas rozpatrywania]&amp;" "&amp;"dni )"," ")</f>
        <v>BOŚ.6743.38.2017.ŁD
( 14 dni )</v>
      </c>
      <c r="F44" s="43">
        <f>IF(zgłoszenia[[#This Row],[Data wpływu wniosku]]&gt;0,zgłoszenia[[#This Row],[Data wpływu wniosku]]," ")</f>
        <v>42754</v>
      </c>
      <c r="G44" s="43">
        <f>IF(zgłoszenia[[#This Row],[Data zakończenia sprawy]]&gt;0,zgłoszenia[[#This Row],[Data zakończenia sprawy]]," ")</f>
        <v>42768</v>
      </c>
      <c r="H44" s="44" t="str">
        <f>IF(zgłoszenia[[#This Row],[Sposób zakończenia]]&gt;0,zgłoszenia[[#This Row],[Sposób zakończenia]]," ")</f>
        <v>brak sprzeciwu - zgłoszenie skuteczne</v>
      </c>
      <c r="I44" s="60" t="e">
        <f>IF(#REF!&gt;0,#REF!,"---")</f>
        <v>#REF!</v>
      </c>
    </row>
    <row r="45" spans="1:9" ht="45" x14ac:dyDescent="0.25">
      <c r="A45" s="51" t="str">
        <f>IF(zgłoszenia[[#This Row],[ID]]&gt;0,zgłoszenia[[#This Row],[Lp.]]&amp;" "&amp;zgłoszenia[[#This Row],[ID]]&amp;"
"&amp;zgłoszenia[[#This Row],[Nr kance- laryjny]]&amp;"/P/15","---")</f>
        <v>42 WK
1257/P/15</v>
      </c>
      <c r="B45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6 parterowych budynków rekreacji indywidualnej 
gm. Mielno; ob.Chłopy; dz. Nr 52/3</v>
      </c>
      <c r="C45" s="29" t="str">
        <f>IF(zgłoszenia[[#This Row],[Rodzaj zgłoszenia]]&gt;0,zgłoszenia[[#This Row],[Rodzaj zgłoszenia]]," ")</f>
        <v>budowa obiektu - art. 29 ust. 1</v>
      </c>
      <c r="D45" s="47" t="e">
        <f>IF(#REF!&gt;0,#REF!&amp;";
"&amp;#REF!," ")</f>
        <v>#REF!</v>
      </c>
      <c r="E45" s="52" t="str">
        <f ca="1">IF(zgłoszenia[BOŚ Znak sprawy]&gt;0,zgłoszenia[BOŚ Znak sprawy]&amp;"
( "&amp;zgłoszenia[czas rozpatrywania]&amp;" "&amp;"dni )"," ")</f>
        <v>BOŚ.6743.41.2017.WK
( 4 dni )</v>
      </c>
      <c r="F45" s="43">
        <f>IF(zgłoszenia[[#This Row],[Data wpływu wniosku]]&gt;0,zgłoszenia[[#This Row],[Data wpływu wniosku]]," ")</f>
        <v>42754</v>
      </c>
      <c r="G45" s="43">
        <f>IF(zgłoszenia[[#This Row],[Data zakończenia sprawy]]&gt;0,zgłoszenia[[#This Row],[Data zakończenia sprawy]]," ")</f>
        <v>42758</v>
      </c>
      <c r="H45" s="44" t="str">
        <f>IF(zgłoszenia[[#This Row],[Sposób zakończenia]]&gt;0,zgłoszenia[[#This Row],[Sposób zakończenia]]," ")</f>
        <v>brak sprzeciwu - zgłoszenie skuteczne</v>
      </c>
      <c r="I45" s="60" t="e">
        <f>IF(#REF!&gt;0,#REF!,"---")</f>
        <v>#REF!</v>
      </c>
    </row>
    <row r="46" spans="1:9" ht="45" x14ac:dyDescent="0.25">
      <c r="A46" s="51" t="str">
        <f>IF(zgłoszenia[[#This Row],[ID]]&gt;0,zgłoszenia[[#This Row],[Lp.]]&amp;" "&amp;zgłoszenia[[#This Row],[ID]]&amp;"
"&amp;zgłoszenia[[#This Row],[Nr kance- laryjny]]&amp;"/P/15","---")</f>
        <v>43 WK
1317/P/15</v>
      </c>
      <c r="B46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handlowy 
gm. Mielno; ob.Sarbinowo; dz. Nr 423/2</v>
      </c>
      <c r="C46" s="29" t="str">
        <f>IF(zgłoszenia[[#This Row],[Rodzaj zgłoszenia]]&gt;0,zgłoszenia[[#This Row],[Rodzaj zgłoszenia]]," ")</f>
        <v>tymczasowy obiekt - art. 29 ust. 1, pkt 12</v>
      </c>
      <c r="D46" s="47" t="e">
        <f>IF(#REF!&gt;0,#REF!&amp;";
"&amp;#REF!," ")</f>
        <v>#REF!</v>
      </c>
      <c r="E46" s="52" t="str">
        <f ca="1">IF(zgłoszenia[BOŚ Znak sprawy]&gt;0,zgłoszenia[BOŚ Znak sprawy]&amp;"
( "&amp;zgłoszenia[czas rozpatrywania]&amp;" "&amp;"dni )"," ")</f>
        <v>BOŚ.6743.40.2017.WK
( 5 dni )</v>
      </c>
      <c r="F46" s="43">
        <f>IF(zgłoszenia[[#This Row],[Data wpływu wniosku]]&gt;0,zgłoszenia[[#This Row],[Data wpływu wniosku]]," ")</f>
        <v>42754</v>
      </c>
      <c r="G46" s="43">
        <f>IF(zgłoszenia[[#This Row],[Data zakończenia sprawy]]&gt;0,zgłoszenia[[#This Row],[Data zakończenia sprawy]]," ")</f>
        <v>42759</v>
      </c>
      <c r="H46" s="44" t="str">
        <f>IF(zgłoszenia[[#This Row],[Sposób zakończenia]]&gt;0,zgłoszenia[[#This Row],[Sposób zakończenia]]," ")</f>
        <v>brak sprzeciwu - zgłoszenie skuteczne</v>
      </c>
      <c r="I46" s="60" t="e">
        <f>IF(#REF!&gt;0,#REF!,"---")</f>
        <v>#REF!</v>
      </c>
    </row>
    <row r="47" spans="1:9" ht="45" x14ac:dyDescent="0.25">
      <c r="A47" s="51" t="str">
        <f>IF(zgłoszenia[[#This Row],[ID]]&gt;0,zgłoszenia[[#This Row],[Lp.]]&amp;" "&amp;zgłoszenia[[#This Row],[ID]]&amp;"
"&amp;zgłoszenia[[#This Row],[Nr kance- laryjny]]&amp;"/P/15","---")</f>
        <v>44 WK
1323/P/15</v>
      </c>
      <c r="B47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zbiornik bezodpływowy na nieczystości do 10m3 
gm. Sianów; ob.Skibno; dz. Nr 207/14</v>
      </c>
      <c r="C47" s="29" t="str">
        <f>IF(zgłoszenia[[#This Row],[Rodzaj zgłoszenia]]&gt;0,zgłoszenia[[#This Row],[Rodzaj zgłoszenia]]," ")</f>
        <v>budowa obiektu - art. 29 ust. 1</v>
      </c>
      <c r="D47" s="47" t="e">
        <f>IF(#REF!&gt;0,#REF!&amp;";
"&amp;#REF!," ")</f>
        <v>#REF!</v>
      </c>
      <c r="E47" s="52" t="str">
        <f ca="1">IF(zgłoszenia[BOŚ Znak sprawy]&gt;0,zgłoszenia[BOŚ Znak sprawy]&amp;"
( "&amp;zgłoszenia[czas rozpatrywania]&amp;" "&amp;"dni )"," ")</f>
        <v>BOŚ.6743.42.2017.WK
( 6 dni )</v>
      </c>
      <c r="F47" s="43">
        <f>IF(zgłoszenia[[#This Row],[Data wpływu wniosku]]&gt;0,zgłoszenia[[#This Row],[Data wpływu wniosku]]," ")</f>
        <v>42754</v>
      </c>
      <c r="G47" s="43">
        <f>IF(zgłoszenia[[#This Row],[Data zakończenia sprawy]]&gt;0,zgłoszenia[[#This Row],[Data zakończenia sprawy]]," ")</f>
        <v>42760</v>
      </c>
      <c r="H47" s="44" t="str">
        <f>IF(zgłoszenia[[#This Row],[Sposób zakończenia]]&gt;0,zgłoszenia[[#This Row],[Sposób zakończenia]]," ")</f>
        <v>brak sprzeciwu - zgłoszenie skuteczne</v>
      </c>
      <c r="I47" s="60" t="e">
        <f>IF(#REF!&gt;0,#REF!,"---")</f>
        <v>#REF!</v>
      </c>
    </row>
    <row r="48" spans="1:9" ht="30" x14ac:dyDescent="0.25">
      <c r="A48" s="51" t="str">
        <f>IF(zgłoszenia[[#This Row],[ID]]&gt;0,zgłoszenia[[#This Row],[Lp.]]&amp;" "&amp;zgłoszenia[[#This Row],[ID]]&amp;"
"&amp;zgłoszenia[[#This Row],[Nr kance- laryjny]]&amp;"/P/15","---")</f>
        <v>45 WK
1322/P/15</v>
      </c>
      <c r="B48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altana o pow. 35m2 
gm. Sianów; ob.Szczeglino; dz. Nr 3/12</v>
      </c>
      <c r="C48" s="29" t="str">
        <f>IF(zgłoszenia[[#This Row],[Rodzaj zgłoszenia]]&gt;0,zgłoszenia[[#This Row],[Rodzaj zgłoszenia]]," ")</f>
        <v>budowa obiektu - art. 29 ust. 1</v>
      </c>
      <c r="D48" s="47" t="e">
        <f>IF(#REF!&gt;0,#REF!&amp;";
"&amp;#REF!," ")</f>
        <v>#REF!</v>
      </c>
      <c r="E48" s="52" t="str">
        <f ca="1">IF(zgłoszenia[BOŚ Znak sprawy]&gt;0,zgłoszenia[BOŚ Znak sprawy]&amp;"
( "&amp;zgłoszenia[czas rozpatrywania]&amp;" "&amp;"dni )"," ")</f>
        <v>BOŚ.6743.43.2017.WK
( 6 dni )</v>
      </c>
      <c r="F48" s="43">
        <f>IF(zgłoszenia[[#This Row],[Data wpływu wniosku]]&gt;0,zgłoszenia[[#This Row],[Data wpływu wniosku]]," ")</f>
        <v>42754</v>
      </c>
      <c r="G48" s="43">
        <f>IF(zgłoszenia[[#This Row],[Data zakończenia sprawy]]&gt;0,zgłoszenia[[#This Row],[Data zakończenia sprawy]]," ")</f>
        <v>42760</v>
      </c>
      <c r="H48" s="44" t="str">
        <f>IF(zgłoszenia[[#This Row],[Sposób zakończenia]]&gt;0,zgłoszenia[[#This Row],[Sposób zakończenia]]," ")</f>
        <v>odmowa wszczęcia</v>
      </c>
      <c r="I48" s="60" t="e">
        <f>IF(#REF!&gt;0,#REF!,"---")</f>
        <v>#REF!</v>
      </c>
    </row>
    <row r="49" spans="1:9" ht="45" x14ac:dyDescent="0.25">
      <c r="A49" s="51" t="str">
        <f>IF(zgłoszenia[[#This Row],[ID]]&gt;0,zgłoszenia[[#This Row],[Lp.]]&amp;" "&amp;zgłoszenia[[#This Row],[ID]]&amp;"
"&amp;zgłoszenia[[#This Row],[Nr kance- laryjny]]&amp;"/P/15","---")</f>
        <v>46 WK
1367/P/15</v>
      </c>
      <c r="B49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do 35m2 i zbiornik bezodpływowy 
gm. Mielno; ob.Chłopy; dz. Nr 118/4</v>
      </c>
      <c r="C49" s="29" t="str">
        <f>IF(zgłoszenia[[#This Row],[Rodzaj zgłoszenia]]&gt;0,zgłoszenia[[#This Row],[Rodzaj zgłoszenia]]," ")</f>
        <v>budowa obiektu - art. 29 ust. 1</v>
      </c>
      <c r="D49" s="47" t="e">
        <f>IF(#REF!&gt;0,#REF!&amp;";
"&amp;#REF!," ")</f>
        <v>#REF!</v>
      </c>
      <c r="E49" s="52" t="str">
        <f ca="1">IF(zgłoszenia[BOŚ Znak sprawy]&gt;0,zgłoszenia[BOŚ Znak sprawy]&amp;"
( "&amp;zgłoszenia[czas rozpatrywania]&amp;" "&amp;"dni )"," ")</f>
        <v>BOŚ.6743.44.2017.WK
( 14 dni )</v>
      </c>
      <c r="F49" s="43">
        <f>IF(zgłoszenia[[#This Row],[Data wpływu wniosku]]&gt;0,zgłoszenia[[#This Row],[Data wpływu wniosku]]," ")</f>
        <v>42755</v>
      </c>
      <c r="G49" s="43">
        <f>IF(zgłoszenia[[#This Row],[Data zakończenia sprawy]]&gt;0,zgłoszenia[[#This Row],[Data zakończenia sprawy]]," ")</f>
        <v>42769</v>
      </c>
      <c r="H49" s="44" t="str">
        <f>IF(zgłoszenia[[#This Row],[Sposób zakończenia]]&gt;0,zgłoszenia[[#This Row],[Sposób zakończenia]]," ")</f>
        <v>brak sprzeciwu - zgłoszenie skuteczne</v>
      </c>
      <c r="I49" s="60" t="e">
        <f>IF(#REF!&gt;0,#REF!,"---")</f>
        <v>#REF!</v>
      </c>
    </row>
    <row r="50" spans="1:9" ht="30" x14ac:dyDescent="0.25">
      <c r="A50" s="51" t="str">
        <f>IF(zgłoszenia[[#This Row],[ID]]&gt;0,zgłoszenia[[#This Row],[Lp.]]&amp;" "&amp;zgłoszenia[[#This Row],[ID]]&amp;"
"&amp;zgłoszenia[[#This Row],[Nr kance- laryjny]]&amp;"/P/15","---")</f>
        <v>47 WK
1420/P/15</v>
      </c>
      <c r="B50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ob.Gąski; dz. Nr 144/12</v>
      </c>
      <c r="C50" s="29" t="str">
        <f>IF(zgłoszenia[[#This Row],[Rodzaj zgłoszenia]]&gt;0,zgłoszenia[[#This Row],[Rodzaj zgłoszenia]]," ")</f>
        <v>budowa obiektu - art. 29 ust. 1</v>
      </c>
      <c r="D50" s="47" t="e">
        <f>IF(#REF!&gt;0,#REF!&amp;";
"&amp;#REF!," ")</f>
        <v>#REF!</v>
      </c>
      <c r="E50" s="52" t="str">
        <f ca="1">IF(zgłoszenia[BOŚ Znak sprawy]&gt;0,zgłoszenia[BOŚ Znak sprawy]&amp;"
( "&amp;zgłoszenia[czas rozpatrywania]&amp;" "&amp;"dni )"," ")</f>
        <v>BOŚ.6743.45.2017.WK
( 32 dni )</v>
      </c>
      <c r="F50" s="43">
        <f>IF(zgłoszenia[[#This Row],[Data wpływu wniosku]]&gt;0,zgłoszenia[[#This Row],[Data wpływu wniosku]]," ")</f>
        <v>42755</v>
      </c>
      <c r="G50" s="43">
        <f>IF(zgłoszenia[[#This Row],[Data zakończenia sprawy]]&gt;0,zgłoszenia[[#This Row],[Data zakończenia sprawy]]," ")</f>
        <v>42787</v>
      </c>
      <c r="H50" s="44" t="str">
        <f>IF(zgłoszenia[[#This Row],[Sposób zakończenia]]&gt;0,zgłoszenia[[#This Row],[Sposób zakończenia]]," ")</f>
        <v>brak sprzeciwu - zgłoszenie skuteczne</v>
      </c>
      <c r="I50" s="60" t="e">
        <f>IF(#REF!&gt;0,#REF!,"---")</f>
        <v>#REF!</v>
      </c>
    </row>
    <row r="51" spans="1:9" ht="30" x14ac:dyDescent="0.25">
      <c r="A51" s="51" t="str">
        <f>IF(zgłoszenia[[#This Row],[ID]]&gt;0,zgłoszenia[[#This Row],[Lp.]]&amp;" "&amp;zgłoszenia[[#This Row],[ID]]&amp;"
"&amp;zgłoszenia[[#This Row],[Nr kance- laryjny]]&amp;"/P/15","---")</f>
        <v>48 IN
1399/P/15</v>
      </c>
      <c r="B51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Świeszyno; ob.Niedalino; dz. Nr 352</v>
      </c>
      <c r="C51" s="29" t="str">
        <f>IF(zgłoszenia[[#This Row],[Rodzaj zgłoszenia]]&gt;0,zgłoszenia[[#This Row],[Rodzaj zgłoszenia]]," ")</f>
        <v>budowa obiektu - art. 29 ust. 1</v>
      </c>
      <c r="D51" s="47" t="e">
        <f>IF(#REF!&gt;0,#REF!&amp;";
"&amp;#REF!," ")</f>
        <v>#REF!</v>
      </c>
      <c r="E51" s="52" t="str">
        <f ca="1">IF(zgłoszenia[BOŚ Znak sprawy]&gt;0,zgłoszenia[BOŚ Znak sprawy]&amp;"
( "&amp;zgłoszenia[czas rozpatrywania]&amp;" "&amp;"dni )"," ")</f>
        <v>BOŚ.6743.5.2017.IN
( 6 dni )</v>
      </c>
      <c r="F51" s="43">
        <f>IF(zgłoszenia[[#This Row],[Data wpływu wniosku]]&gt;0,zgłoszenia[[#This Row],[Data wpływu wniosku]]," ")</f>
        <v>42755</v>
      </c>
      <c r="G51" s="43">
        <f>IF(zgłoszenia[[#This Row],[Data zakończenia sprawy]]&gt;0,zgłoszenia[[#This Row],[Data zakończenia sprawy]]," ")</f>
        <v>42761</v>
      </c>
      <c r="H51" s="44" t="str">
        <f>IF(zgłoszenia[[#This Row],[Sposób zakończenia]]&gt;0,zgłoszenia[[#This Row],[Sposób zakończenia]]," ")</f>
        <v>decyzja umorzenie</v>
      </c>
      <c r="I51" s="60" t="e">
        <f>IF(#REF!&gt;0,#REF!,"---")</f>
        <v>#REF!</v>
      </c>
    </row>
    <row r="52" spans="1:9" ht="45" x14ac:dyDescent="0.25">
      <c r="A52" s="51" t="str">
        <f>IF(zgłoszenia[[#This Row],[ID]]&gt;0,zgłoszenia[[#This Row],[Lp.]]&amp;" "&amp;zgłoszenia[[#This Row],[ID]]&amp;"
"&amp;zgłoszenia[[#This Row],[Nr kance- laryjny]]&amp;"/P/15","---")</f>
        <v>49 SR
1648/P/15</v>
      </c>
      <c r="B52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wodociągowa 
gm. Manowo; ob.Bonin; dz. Nr 401/127, 401/72, 401/115</v>
      </c>
      <c r="C52" s="29" t="str">
        <f>IF(zgłoszenia[[#This Row],[Rodzaj zgłoszenia]]&gt;0,zgłoszenia[[#This Row],[Rodzaj zgłoszenia]]," ")</f>
        <v>sieci art.29 ust.1 pkt 19a</v>
      </c>
      <c r="D52" s="47" t="e">
        <f>IF(#REF!&gt;0,#REF!&amp;";
"&amp;#REF!," ")</f>
        <v>#REF!</v>
      </c>
      <c r="E52" s="52" t="str">
        <f ca="1">IF(zgłoszenia[BOŚ Znak sprawy]&gt;0,zgłoszenia[BOŚ Znak sprawy]&amp;"
( "&amp;zgłoszenia[czas rozpatrywania]&amp;" "&amp;"dni )"," ")</f>
        <v>BOŚ.6748.5.2017.SR
( 30 dni )</v>
      </c>
      <c r="F52" s="43">
        <f>IF(zgłoszenia[[#This Row],[Data wpływu wniosku]]&gt;0,zgłoszenia[[#This Row],[Data wpływu wniosku]]," ")</f>
        <v>42758</v>
      </c>
      <c r="G52" s="43">
        <f>IF(zgłoszenia[[#This Row],[Data zakończenia sprawy]]&gt;0,zgłoszenia[[#This Row],[Data zakończenia sprawy]]," ")</f>
        <v>42788</v>
      </c>
      <c r="H52" s="44" t="str">
        <f>IF(zgłoszenia[[#This Row],[Sposób zakończenia]]&gt;0,zgłoszenia[[#This Row],[Sposób zakończenia]]," ")</f>
        <v>brak sprzeciwu - zgłoszenie skuteczne</v>
      </c>
      <c r="I52" s="60" t="e">
        <f>IF(#REF!&gt;0,#REF!,"---")</f>
        <v>#REF!</v>
      </c>
    </row>
    <row r="53" spans="1:9" ht="45" x14ac:dyDescent="0.25">
      <c r="A53" s="51" t="str">
        <f>IF(zgłoszenia[[#This Row],[ID]]&gt;0,zgłoszenia[[#This Row],[Lp.]]&amp;" "&amp;zgłoszenia[[#This Row],[ID]]&amp;"
"&amp;zgłoszenia[[#This Row],[Nr kance- laryjny]]&amp;"/P/15","---")</f>
        <v>50 WK
1534/P/15</v>
      </c>
      <c r="B53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budowlany 
gm. Mielno; ob.Mielno; dz. Nr 47/20</v>
      </c>
      <c r="C53" s="29" t="str">
        <f>IF(zgłoszenia[[#This Row],[Rodzaj zgłoszenia]]&gt;0,zgłoszenia[[#This Row],[Rodzaj zgłoszenia]]," ")</f>
        <v>tymczasowy obiekt - art. 29 ust. 1, pkt 12</v>
      </c>
      <c r="D53" s="47" t="e">
        <f>IF(#REF!&gt;0,#REF!&amp;";
"&amp;#REF!," ")</f>
        <v>#REF!</v>
      </c>
      <c r="E53" s="52" t="str">
        <f ca="1">IF(zgłoszenia[BOŚ Znak sprawy]&gt;0,zgłoszenia[BOŚ Znak sprawy]&amp;"
( "&amp;zgłoszenia[czas rozpatrywania]&amp;" "&amp;"dni )"," ")</f>
        <v>BOŚ.6743.49.2017.WK
( 8 dni )</v>
      </c>
      <c r="F53" s="43">
        <f>IF(zgłoszenia[[#This Row],[Data wpływu wniosku]]&gt;0,zgłoszenia[[#This Row],[Data wpływu wniosku]]," ")</f>
        <v>42758</v>
      </c>
      <c r="G53" s="43">
        <f>IF(zgłoszenia[[#This Row],[Data zakończenia sprawy]]&gt;0,zgłoszenia[[#This Row],[Data zakończenia sprawy]]," ")</f>
        <v>42766</v>
      </c>
      <c r="H53" s="44" t="str">
        <f>IF(zgłoszenia[[#This Row],[Sposób zakończenia]]&gt;0,zgłoszenia[[#This Row],[Sposób zakończenia]]," ")</f>
        <v>brak sprzeciwu - zgłoszenie skuteczne</v>
      </c>
      <c r="I53" s="60" t="e">
        <f>IF(#REF!&gt;0,#REF!,"---")</f>
        <v>#REF!</v>
      </c>
    </row>
    <row r="54" spans="1:9" ht="45" x14ac:dyDescent="0.25">
      <c r="A54" s="51" t="str">
        <f>IF(zgłoszenia[[#This Row],[ID]]&gt;0,zgłoszenia[[#This Row],[Lp.]]&amp;" "&amp;zgłoszenia[[#This Row],[ID]]&amp;"
"&amp;zgłoszenia[[#This Row],[Nr kance- laryjny]]&amp;"/P/15","---")</f>
        <v>51 WK
1535/P/15</v>
      </c>
      <c r="B54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budowlany 
gm. Mielno; ob.Mielno; dz. Nr 45/26, 45/27</v>
      </c>
      <c r="C54" s="29" t="str">
        <f>IF(zgłoszenia[[#This Row],[Rodzaj zgłoszenia]]&gt;0,zgłoszenia[[#This Row],[Rodzaj zgłoszenia]]," ")</f>
        <v>tymczasowy obiekt - art. 29 ust. 1, pkt 12</v>
      </c>
      <c r="D54" s="47" t="e">
        <f>IF(#REF!&gt;0,#REF!&amp;";
"&amp;#REF!," ")</f>
        <v>#REF!</v>
      </c>
      <c r="E54" s="52" t="str">
        <f ca="1">IF(zgłoszenia[BOŚ Znak sprawy]&gt;0,zgłoszenia[BOŚ Znak sprawy]&amp;"
( "&amp;zgłoszenia[czas rozpatrywania]&amp;" "&amp;"dni )"," ")</f>
        <v>BOŚ.6743.50.2017.WK
( 14 dni )</v>
      </c>
      <c r="F54" s="43">
        <f>IF(zgłoszenia[[#This Row],[Data wpływu wniosku]]&gt;0,zgłoszenia[[#This Row],[Data wpływu wniosku]]," ")</f>
        <v>42758</v>
      </c>
      <c r="G54" s="43">
        <f>IF(zgłoszenia[[#This Row],[Data zakończenia sprawy]]&gt;0,zgłoszenia[[#This Row],[Data zakończenia sprawy]]," ")</f>
        <v>42772</v>
      </c>
      <c r="H54" s="44" t="str">
        <f>IF(zgłoszenia[[#This Row],[Sposób zakończenia]]&gt;0,zgłoszenia[[#This Row],[Sposób zakończenia]]," ")</f>
        <v>brak sprzeciwu - zgłoszenie skuteczne</v>
      </c>
      <c r="I54" s="60" t="e">
        <f>IF(#REF!&gt;0,#REF!,"---")</f>
        <v>#REF!</v>
      </c>
    </row>
    <row r="55" spans="1:9" ht="45" x14ac:dyDescent="0.25">
      <c r="A55" s="51" t="str">
        <f>IF(zgłoszenia[[#This Row],[ID]]&gt;0,zgłoszenia[[#This Row],[Lp.]]&amp;" "&amp;zgłoszenia[[#This Row],[ID]]&amp;"
"&amp;zgłoszenia[[#This Row],[Nr kance- laryjny]]&amp;"/P/15","---")</f>
        <v>52 WK
1536/P/15</v>
      </c>
      <c r="B55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budowlany 
gm. Mielno; ob.Mielno; dz. Nr 47/20</v>
      </c>
      <c r="C55" s="29" t="str">
        <f>IF(zgłoszenia[[#This Row],[Rodzaj zgłoszenia]]&gt;0,zgłoszenia[[#This Row],[Rodzaj zgłoszenia]]," ")</f>
        <v>tymczasowy obiekt - art. 29 ust. 1, pkt 12</v>
      </c>
      <c r="D55" s="47" t="e">
        <f>IF(#REF!&gt;0,#REF!&amp;";
"&amp;#REF!," ")</f>
        <v>#REF!</v>
      </c>
      <c r="E55" s="52" t="str">
        <f ca="1">IF(zgłoszenia[BOŚ Znak sprawy]&gt;0,zgłoszenia[BOŚ Znak sprawy]&amp;"
( "&amp;zgłoszenia[czas rozpatrywania]&amp;" "&amp;"dni )"," ")</f>
        <v>BOŚ.6743.51.2017.WK
( 8 dni )</v>
      </c>
      <c r="F55" s="43">
        <f>IF(zgłoszenia[[#This Row],[Data wpływu wniosku]]&gt;0,zgłoszenia[[#This Row],[Data wpływu wniosku]]," ")</f>
        <v>42758</v>
      </c>
      <c r="G55" s="43">
        <f>IF(zgłoszenia[[#This Row],[Data zakończenia sprawy]]&gt;0,zgłoszenia[[#This Row],[Data zakończenia sprawy]]," ")</f>
        <v>42766</v>
      </c>
      <c r="H55" s="44" t="str">
        <f>IF(zgłoszenia[[#This Row],[Sposób zakończenia]]&gt;0,zgłoszenia[[#This Row],[Sposób zakończenia]]," ")</f>
        <v>brak sprzeciwu - zgłoszenie skuteczne</v>
      </c>
      <c r="I55" s="60" t="e">
        <f>IF(#REF!&gt;0,#REF!,"---")</f>
        <v>#REF!</v>
      </c>
    </row>
    <row r="56" spans="1:9" ht="30" x14ac:dyDescent="0.25">
      <c r="A56" s="51" t="str">
        <f>IF(zgłoszenia[[#This Row],[ID]]&gt;0,zgłoszenia[[#This Row],[Lp.]]&amp;" "&amp;zgłoszenia[[#This Row],[ID]]&amp;"
"&amp;zgłoszenia[[#This Row],[Nr kance- laryjny]]&amp;"/P/15","---")</f>
        <v>53 KŻ
1581/P/15</v>
      </c>
      <c r="B56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Świeszyno; ob.Niekłonice; dz. Nr 247/3</v>
      </c>
      <c r="C56" s="29" t="str">
        <f>IF(zgłoszenia[[#This Row],[Rodzaj zgłoszenia]]&gt;0,zgłoszenia[[#This Row],[Rodzaj zgłoszenia]]," ")</f>
        <v>jednorodzinne art.29 ust.1 pkt 1a</v>
      </c>
      <c r="D56" s="47" t="e">
        <f>IF(#REF!&gt;0,#REF!&amp;";
"&amp;#REF!," ")</f>
        <v>#REF!</v>
      </c>
      <c r="E56" s="52" t="str">
        <f ca="1">IF(zgłoszenia[BOŚ Znak sprawy]&gt;0,zgłoszenia[BOŚ Znak sprawy]&amp;"
( "&amp;zgłoszenia[czas rozpatrywania]&amp;" "&amp;"dni )"," ")</f>
        <v>BOŚ.6746.6.2017.KŻ
( 10 dni )</v>
      </c>
      <c r="F56" s="43">
        <f>IF(zgłoszenia[[#This Row],[Data wpływu wniosku]]&gt;0,zgłoszenia[[#This Row],[Data wpływu wniosku]]," ")</f>
        <v>42759</v>
      </c>
      <c r="G56" s="43">
        <f>IF(zgłoszenia[[#This Row],[Data zakończenia sprawy]]&gt;0,zgłoszenia[[#This Row],[Data zakończenia sprawy]]," ")</f>
        <v>42769</v>
      </c>
      <c r="H56" s="44" t="str">
        <f>IF(zgłoszenia[[#This Row],[Sposób zakończenia]]&gt;0,zgłoszenia[[#This Row],[Sposób zakończenia]]," ")</f>
        <v>decyzja sprzeciwu</v>
      </c>
      <c r="I56" s="60" t="e">
        <f>IF(#REF!&gt;0,#REF!,"---")</f>
        <v>#REF!</v>
      </c>
    </row>
    <row r="57" spans="1:9" ht="30" x14ac:dyDescent="0.25">
      <c r="A57" s="51" t="str">
        <f>IF(zgłoszenia[[#This Row],[ID]]&gt;0,zgłoszenia[[#This Row],[Lp.]]&amp;" "&amp;zgłoszenia[[#This Row],[ID]]&amp;"
"&amp;zgłoszenia[[#This Row],[Nr kance- laryjny]]&amp;"/P/15","---")</f>
        <v>54 WK
1691/P/15</v>
      </c>
      <c r="B57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ganek 8m2 
gm. Biesiekierz; ob.Warnino; dz. Nr 64/1</v>
      </c>
      <c r="C57" s="29" t="str">
        <f>IF(zgłoszenia[[#This Row],[Rodzaj zgłoszenia]]&gt;0,zgłoszenia[[#This Row],[Rodzaj zgłoszenia]]," ")</f>
        <v>budowa obiektu - art. 29 ust. 1</v>
      </c>
      <c r="D57" s="47" t="e">
        <f>IF(#REF!&gt;0,#REF!&amp;";
"&amp;#REF!," ")</f>
        <v>#REF!</v>
      </c>
      <c r="E57" s="52" t="str">
        <f ca="1">IF(zgłoszenia[BOŚ Znak sprawy]&gt;0,zgłoszenia[BOŚ Znak sprawy]&amp;"
( "&amp;zgłoszenia[czas rozpatrywania]&amp;" "&amp;"dni )"," ")</f>
        <v>BOŚ.6743.53.2017.WK
( 9 dni )</v>
      </c>
      <c r="F57" s="43">
        <f>IF(zgłoszenia[[#This Row],[Data wpływu wniosku]]&gt;0,zgłoszenia[[#This Row],[Data wpływu wniosku]]," ")</f>
        <v>42760</v>
      </c>
      <c r="G57" s="43">
        <f>IF(zgłoszenia[[#This Row],[Data zakończenia sprawy]]&gt;0,zgłoszenia[[#This Row],[Data zakończenia sprawy]]," ")</f>
        <v>42769</v>
      </c>
      <c r="H57" s="44" t="str">
        <f>IF(zgłoszenia[[#This Row],[Sposób zakończenia]]&gt;0,zgłoszenia[[#This Row],[Sposób zakończenia]]," ")</f>
        <v>odmowa wszczęcia</v>
      </c>
      <c r="I57" s="60" t="e">
        <f>IF(#REF!&gt;0,#REF!,"---")</f>
        <v>#REF!</v>
      </c>
    </row>
    <row r="58" spans="1:9" ht="30" x14ac:dyDescent="0.25">
      <c r="A58" s="51" t="str">
        <f>IF(zgłoszenia[[#This Row],[ID]]&gt;0,zgłoszenia[[#This Row],[Lp.]]&amp;" "&amp;zgłoszenia[[#This Row],[ID]]&amp;"
"&amp;zgłoszenia[[#This Row],[Nr kance- laryjny]]&amp;"/P/15","---")</f>
        <v>55 IN
1701/P/15</v>
      </c>
      <c r="B58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przydomowej oczyszczalni ścieków 
gm. Będzino; ob.Dobrzyca; dz. Nr 61/3</v>
      </c>
      <c r="C58" s="29" t="str">
        <f>IF(zgłoszenia[[#This Row],[Rodzaj zgłoszenia]]&gt;0,zgłoszenia[[#This Row],[Rodzaj zgłoszenia]]," ")</f>
        <v>budowa obiektu - art. 29 ust. 1</v>
      </c>
      <c r="D58" s="47" t="e">
        <f>IF(#REF!&gt;0,#REF!&amp;";
"&amp;#REF!," ")</f>
        <v>#REF!</v>
      </c>
      <c r="E58" s="52" t="str">
        <f ca="1">IF(zgłoszenia[BOŚ Znak sprawy]&gt;0,zgłoszenia[BOŚ Znak sprawy]&amp;"
( "&amp;zgłoszenia[czas rozpatrywania]&amp;" "&amp;"dni )"," ")</f>
        <v>BOŚ.6743.57.2017.IN
( 16 dni )</v>
      </c>
      <c r="F58" s="43">
        <f>IF(zgłoszenia[[#This Row],[Data wpływu wniosku]]&gt;0,zgłoszenia[[#This Row],[Data wpływu wniosku]]," ")</f>
        <v>42760</v>
      </c>
      <c r="G58" s="43">
        <f>IF(zgłoszenia[[#This Row],[Data zakończenia sprawy]]&gt;0,zgłoszenia[[#This Row],[Data zakończenia sprawy]]," ")</f>
        <v>42776</v>
      </c>
      <c r="H58" s="44" t="str">
        <f>IF(zgłoszenia[[#This Row],[Sposób zakończenia]]&gt;0,zgłoszenia[[#This Row],[Sposób zakończenia]]," ")</f>
        <v>brak sprzeciwu - zgłoszenie skuteczne</v>
      </c>
      <c r="I58" s="60" t="e">
        <f>IF(#REF!&gt;0,#REF!,"---")</f>
        <v>#REF!</v>
      </c>
    </row>
    <row r="59" spans="1:9" ht="45" x14ac:dyDescent="0.25">
      <c r="A59" s="51" t="str">
        <f>IF(zgłoszenia[[#This Row],[ID]]&gt;0,zgłoszenia[[#This Row],[Lp.]]&amp;" "&amp;zgłoszenia[[#This Row],[ID]]&amp;"
"&amp;zgłoszenia[[#This Row],[Nr kance- laryjny]]&amp;"/P/15","---")</f>
        <v>56 AA
1763/P/15</v>
      </c>
      <c r="B59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przyłącza wodociągowego 
gm. Bobolice; ob.Kłanino; dz. Nr 245/1, 239/20</v>
      </c>
      <c r="C59" s="29" t="str">
        <f>IF(zgłoszenia[[#This Row],[Rodzaj zgłoszenia]]&gt;0,zgłoszenia[[#This Row],[Rodzaj zgłoszenia]]," ")</f>
        <v>budowa obiektu - art. 29 ust. 1</v>
      </c>
      <c r="D59" s="47" t="e">
        <f>IF(#REF!&gt;0,#REF!&amp;";
"&amp;#REF!," ")</f>
        <v>#REF!</v>
      </c>
      <c r="E59" s="52" t="str">
        <f ca="1">IF(zgłoszenia[BOŚ Znak sprawy]&gt;0,zgłoszenia[BOŚ Znak sprawy]&amp;"
( "&amp;zgłoszenia[czas rozpatrywania]&amp;" "&amp;"dni )"," ")</f>
        <v>BOŚ.6743.55.2017.AA
( 20 dni )</v>
      </c>
      <c r="F59" s="43">
        <f>IF(zgłoszenia[[#This Row],[Data wpływu wniosku]]&gt;0,zgłoszenia[[#This Row],[Data wpływu wniosku]]," ")</f>
        <v>42761</v>
      </c>
      <c r="G59" s="43">
        <f>IF(zgłoszenia[[#This Row],[Data zakończenia sprawy]]&gt;0,zgłoszenia[[#This Row],[Data zakończenia sprawy]]," ")</f>
        <v>42781</v>
      </c>
      <c r="H59" s="44" t="str">
        <f>IF(zgłoszenia[[#This Row],[Sposób zakończenia]]&gt;0,zgłoszenia[[#This Row],[Sposób zakończenia]]," ")</f>
        <v>brak sprzeciwu - zgłoszenie skuteczne</v>
      </c>
      <c r="I59" s="60" t="e">
        <f>IF(#REF!&gt;0,#REF!,"---")</f>
        <v>#REF!</v>
      </c>
    </row>
    <row r="60" spans="1:9" ht="45" x14ac:dyDescent="0.25">
      <c r="A60" s="51" t="str">
        <f>IF(zgłoszenia[[#This Row],[ID]]&gt;0,zgłoszenia[[#This Row],[Lp.]]&amp;" "&amp;zgłoszenia[[#This Row],[ID]]&amp;"
"&amp;zgłoszenia[[#This Row],[Nr kance- laryjny]]&amp;"/P/15","---")</f>
        <v>57 WK
1762/P/15</v>
      </c>
      <c r="B60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okna dwuskrzydlowego na okno dwuskrzydłowe balkonowe 
gm. Manowo; ob.Kopanino; dz. Nr 350/26</v>
      </c>
      <c r="C60" s="29" t="str">
        <f>IF(zgłoszenia[[#This Row],[Rodzaj zgłoszenia]]&gt;0,zgłoszenia[[#This Row],[Rodzaj zgłoszenia]]," ")</f>
        <v>roboty budowlane - art. 29 ust. 2</v>
      </c>
      <c r="D60" s="47" t="e">
        <f>IF(#REF!&gt;0,#REF!&amp;";
"&amp;#REF!," ")</f>
        <v>#REF!</v>
      </c>
      <c r="E60" s="52" t="str">
        <f ca="1">IF(zgłoszenia[BOŚ Znak sprawy]&gt;0,zgłoszenia[BOŚ Znak sprawy]&amp;"
( "&amp;zgłoszenia[czas rozpatrywania]&amp;" "&amp;"dni )"," ")</f>
        <v>BOŚ.6743.54.2017.WK
( 5 dni )</v>
      </c>
      <c r="F60" s="43">
        <f>IF(zgłoszenia[[#This Row],[Data wpływu wniosku]]&gt;0,zgłoszenia[[#This Row],[Data wpływu wniosku]]," ")</f>
        <v>42761</v>
      </c>
      <c r="G60" s="43">
        <f>IF(zgłoszenia[[#This Row],[Data zakończenia sprawy]]&gt;0,zgłoszenia[[#This Row],[Data zakończenia sprawy]]," ")</f>
        <v>42766</v>
      </c>
      <c r="H60" s="44" t="str">
        <f>IF(zgłoszenia[[#This Row],[Sposób zakończenia]]&gt;0,zgłoszenia[[#This Row],[Sposób zakończenia]]," ")</f>
        <v>brak sprzeciwu - zgłoszenie skuteczne</v>
      </c>
      <c r="I60" s="60" t="e">
        <f>IF(#REF!&gt;0,#REF!,"---")</f>
        <v>#REF!</v>
      </c>
    </row>
    <row r="61" spans="1:9" ht="30" x14ac:dyDescent="0.25">
      <c r="A61" s="51" t="str">
        <f>IF(zgłoszenia[[#This Row],[ID]]&gt;0,zgłoszenia[[#This Row],[Lp.]]&amp;" "&amp;zgłoszenia[[#This Row],[ID]]&amp;"
"&amp;zgłoszenia[[#This Row],[Nr kance- laryjny]]&amp;"/P/15","---")</f>
        <v>58 AŁ
1777/P/15</v>
      </c>
      <c r="B61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ob.Mielno; dz. Nr 4/490</v>
      </c>
      <c r="C61" s="29" t="str">
        <f>IF(zgłoszenia[[#This Row],[Rodzaj zgłoszenia]]&gt;0,zgłoszenia[[#This Row],[Rodzaj zgłoszenia]]," ")</f>
        <v>budowa obiektu - art. 29 ust. 1</v>
      </c>
      <c r="D61" s="47" t="e">
        <f>IF(#REF!&gt;0,#REF!&amp;";
"&amp;#REF!," ")</f>
        <v>#REF!</v>
      </c>
      <c r="E61" s="52" t="str">
        <f ca="1">IF(zgłoszenia[BOŚ Znak sprawy]&gt;0,zgłoszenia[BOŚ Znak sprawy]&amp;"
( "&amp;zgłoszenia[czas rozpatrywania]&amp;" "&amp;"dni )"," ")</f>
        <v>BOŚ.6743.61.2017.AŁ
( 21 dni )</v>
      </c>
      <c r="F61" s="43">
        <f>IF(zgłoszenia[[#This Row],[Data wpływu wniosku]]&gt;0,zgłoszenia[[#This Row],[Data wpływu wniosku]]," ")</f>
        <v>42761</v>
      </c>
      <c r="G61" s="43">
        <f>IF(zgłoszenia[[#This Row],[Data zakończenia sprawy]]&gt;0,zgłoszenia[[#This Row],[Data zakończenia sprawy]]," ")</f>
        <v>42782</v>
      </c>
      <c r="H61" s="44" t="str">
        <f>IF(zgłoszenia[[#This Row],[Sposób zakończenia]]&gt;0,zgłoszenia[[#This Row],[Sposób zakończenia]]," ")</f>
        <v>brak sprzeciwu - zgłoszenie skuteczne</v>
      </c>
      <c r="I61" s="60" t="e">
        <f>IF(#REF!&gt;0,#REF!,"---")</f>
        <v>#REF!</v>
      </c>
    </row>
    <row r="62" spans="1:9" ht="30" x14ac:dyDescent="0.25">
      <c r="A62" s="51" t="str">
        <f>IF(zgłoszenia[[#This Row],[ID]]&gt;0,zgłoszenia[[#This Row],[Lp.]]&amp;" "&amp;zgłoszenia[[#This Row],[ID]]&amp;"
"&amp;zgłoszenia[[#This Row],[Nr kance- laryjny]]&amp;"/P/15","---")</f>
        <v>59 AŁ
1773/P/15</v>
      </c>
      <c r="B62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ob.Mielno; dz. Nr 4/489</v>
      </c>
      <c r="C62" s="29" t="str">
        <f>IF(zgłoszenia[[#This Row],[Rodzaj zgłoszenia]]&gt;0,zgłoszenia[[#This Row],[Rodzaj zgłoszenia]]," ")</f>
        <v>budowa obiektu - art. 29 ust. 1</v>
      </c>
      <c r="D62" s="47" t="e">
        <f>IF(#REF!&gt;0,#REF!&amp;";
"&amp;#REF!," ")</f>
        <v>#REF!</v>
      </c>
      <c r="E62" s="52" t="str">
        <f ca="1">IF(zgłoszenia[BOŚ Znak sprawy]&gt;0,zgłoszenia[BOŚ Znak sprawy]&amp;"
( "&amp;zgłoszenia[czas rozpatrywania]&amp;" "&amp;"dni )"," ")</f>
        <v>BOŚ.6743.60.2017.AŁ
( 21 dni )</v>
      </c>
      <c r="F62" s="43">
        <f>IF(zgłoszenia[[#This Row],[Data wpływu wniosku]]&gt;0,zgłoszenia[[#This Row],[Data wpływu wniosku]]," ")</f>
        <v>42761</v>
      </c>
      <c r="G62" s="43">
        <f>IF(zgłoszenia[[#This Row],[Data zakończenia sprawy]]&gt;0,zgłoszenia[[#This Row],[Data zakończenia sprawy]]," ")</f>
        <v>42782</v>
      </c>
      <c r="H62" s="44" t="str">
        <f>IF(zgłoszenia[[#This Row],[Sposób zakończenia]]&gt;0,zgłoszenia[[#This Row],[Sposób zakończenia]]," ")</f>
        <v>brak sprzeciwu - zgłoszenie skuteczne</v>
      </c>
      <c r="I62" s="60" t="e">
        <f>IF(#REF!&gt;0,#REF!,"---")</f>
        <v>#REF!</v>
      </c>
    </row>
    <row r="63" spans="1:9" ht="45" x14ac:dyDescent="0.25">
      <c r="A63" s="51" t="str">
        <f>IF(zgłoszenia[[#This Row],[ID]]&gt;0,zgłoszenia[[#This Row],[Lp.]]&amp;" "&amp;zgłoszenia[[#This Row],[ID]]&amp;"
"&amp;zgłoszenia[[#This Row],[Nr kance- laryjny]]&amp;"/P/15","---")</f>
        <v>60 AA
1765/P/15</v>
      </c>
      <c r="B63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przyłącza wodociągowego 
gm. Bobolice; ob.Kłanino; dz. Nr 122/4, 122/6, 132/1, 136, 193/1</v>
      </c>
      <c r="C63" s="29" t="str">
        <f>IF(zgłoszenia[[#This Row],[Rodzaj zgłoszenia]]&gt;0,zgłoszenia[[#This Row],[Rodzaj zgłoszenia]]," ")</f>
        <v>budowa obiektu - art. 29 ust. 1</v>
      </c>
      <c r="D63" s="47" t="e">
        <f>IF(#REF!&gt;0,#REF!&amp;";
"&amp;#REF!," ")</f>
        <v>#REF!</v>
      </c>
      <c r="E63" s="52" t="str">
        <f ca="1">IF(zgłoszenia[BOŚ Znak sprawy]&gt;0,zgłoszenia[BOŚ Znak sprawy]&amp;"
( "&amp;zgłoszenia[czas rozpatrywania]&amp;" "&amp;"dni )"," ")</f>
        <v>BOŚ.6743.56.2017.AA
( 20 dni )</v>
      </c>
      <c r="F63" s="43">
        <f>IF(zgłoszenia[[#This Row],[Data wpływu wniosku]]&gt;0,zgłoszenia[[#This Row],[Data wpływu wniosku]]," ")</f>
        <v>42761</v>
      </c>
      <c r="G63" s="43">
        <f>IF(zgłoszenia[[#This Row],[Data zakończenia sprawy]]&gt;0,zgłoszenia[[#This Row],[Data zakończenia sprawy]]," ")</f>
        <v>42781</v>
      </c>
      <c r="H63" s="44" t="str">
        <f>IF(zgłoszenia[[#This Row],[Sposób zakończenia]]&gt;0,zgłoszenia[[#This Row],[Sposób zakończenia]]," ")</f>
        <v>brak sprzeciwu - zgłoszenie skuteczne</v>
      </c>
      <c r="I63" s="60" t="e">
        <f>IF(#REF!&gt;0,#REF!,"---")</f>
        <v>#REF!</v>
      </c>
    </row>
    <row r="64" spans="1:9" ht="45" x14ac:dyDescent="0.25">
      <c r="A64" s="51" t="str">
        <f>IF(zgłoszenia[[#This Row],[ID]]&gt;0,zgłoszenia[[#This Row],[Lp.]]&amp;" "&amp;zgłoszenia[[#This Row],[ID]]&amp;"
"&amp;zgłoszenia[[#This Row],[Nr kance- laryjny]]&amp;"/P/15","---")</f>
        <v>61 AŁ
1715/P/15</v>
      </c>
      <c r="B64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domu mieszkalnego jednorodzinnego 
gm. Mielno; ob.Mielno; dz. Nr 258/4</v>
      </c>
      <c r="C64" s="29" t="str">
        <f>IF(zgłoszenia[[#This Row],[Rodzaj zgłoszenia]]&gt;0,zgłoszenia[[#This Row],[Rodzaj zgłoszenia]]," ")</f>
        <v>roboty budowlane - art. 29 ust. 2</v>
      </c>
      <c r="D64" s="47" t="e">
        <f>IF(#REF!&gt;0,#REF!&amp;";
"&amp;#REF!," ")</f>
        <v>#REF!</v>
      </c>
      <c r="E64" s="52" t="str">
        <f ca="1">IF(zgłoszenia[BOŚ Znak sprawy]&gt;0,zgłoszenia[BOŚ Znak sprawy]&amp;"
( "&amp;zgłoszenia[czas rozpatrywania]&amp;" "&amp;"dni )"," ")</f>
        <v>BOŚ.6743.9.2017.AŁ
( 21 dni )</v>
      </c>
      <c r="F64" s="43">
        <f>IF(zgłoszenia[[#This Row],[Data wpływu wniosku]]&gt;0,zgłoszenia[[#This Row],[Data wpływu wniosku]]," ")</f>
        <v>42760</v>
      </c>
      <c r="G64" s="43">
        <f>IF(zgłoszenia[[#This Row],[Data zakończenia sprawy]]&gt;0,zgłoszenia[[#This Row],[Data zakończenia sprawy]]," ")</f>
        <v>42781</v>
      </c>
      <c r="H64" s="44" t="str">
        <f>IF(zgłoszenia[[#This Row],[Sposób zakończenia]]&gt;0,zgłoszenia[[#This Row],[Sposób zakończenia]]," ")</f>
        <v>brak sprzeciwu - zgłoszenie skuteczne</v>
      </c>
      <c r="I64" s="60" t="e">
        <f>IF(#REF!&gt;0,#REF!,"---")</f>
        <v>#REF!</v>
      </c>
    </row>
    <row r="65" spans="1:9" ht="45" x14ac:dyDescent="0.25">
      <c r="A65" s="51" t="str">
        <f>IF(zgłoszenia[[#This Row],[ID]]&gt;0,zgłoszenia[[#This Row],[Lp.]]&amp;" "&amp;zgłoszenia[[#This Row],[ID]]&amp;"
"&amp;zgłoszenia[[#This Row],[Nr kance- laryjny]]&amp;"/P/15","---")</f>
        <v>62 AŁ
1770/P/15</v>
      </c>
      <c r="B65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i zbiornik bezodpływowy 
gm. Mielno; ob.Chłopy; dz. Nr 114/64</v>
      </c>
      <c r="C65" s="29" t="str">
        <f>IF(zgłoszenia[[#This Row],[Rodzaj zgłoszenia]]&gt;0,zgłoszenia[[#This Row],[Rodzaj zgłoszenia]]," ")</f>
        <v>budowa obiektu - art. 29 ust. 1</v>
      </c>
      <c r="D65" s="47" t="e">
        <f>IF(#REF!&gt;0,#REF!&amp;";
"&amp;#REF!," ")</f>
        <v>#REF!</v>
      </c>
      <c r="E65" s="52" t="str">
        <f ca="1">IF(zgłoszenia[BOŚ Znak sprawy]&gt;0,zgłoszenia[BOŚ Znak sprawy]&amp;"
( "&amp;zgłoszenia[czas rozpatrywania]&amp;" "&amp;"dni )"," ")</f>
        <v>BOŚ.6743.10.2017.AŁ
( 20 dni )</v>
      </c>
      <c r="F65" s="43">
        <f>IF(zgłoszenia[[#This Row],[Data wpływu wniosku]]&gt;0,zgłoszenia[[#This Row],[Data wpływu wniosku]]," ")</f>
        <v>42761</v>
      </c>
      <c r="G65" s="43">
        <f>IF(zgłoszenia[[#This Row],[Data zakończenia sprawy]]&gt;0,zgłoszenia[[#This Row],[Data zakończenia sprawy]]," ")</f>
        <v>42781</v>
      </c>
      <c r="H65" s="44" t="str">
        <f>IF(zgłoszenia[[#This Row],[Sposób zakończenia]]&gt;0,zgłoszenia[[#This Row],[Sposób zakończenia]]," ")</f>
        <v>brak sprzeciwu - zgłoszenie skuteczne</v>
      </c>
      <c r="I65" s="60" t="e">
        <f>IF(#REF!&gt;0,#REF!,"---")</f>
        <v>#REF!</v>
      </c>
    </row>
    <row r="66" spans="1:9" ht="60" x14ac:dyDescent="0.25">
      <c r="A66" s="51" t="str">
        <f>IF(zgłoszenia[[#This Row],[ID]]&gt;0,zgłoszenia[[#This Row],[Lp.]]&amp;" "&amp;zgłoszenia[[#This Row],[ID]]&amp;"
"&amp;zgłoszenia[[#This Row],[Nr kance- laryjny]]&amp;"/P/15","---")</f>
        <v>63 EJ
1721/P/15</v>
      </c>
      <c r="B66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drogi gminnej i odcinka drogi powiatowej 
gm. Sianów; ob.Grabówko; dz. Nr 212/1, 209, 213, 14/1</v>
      </c>
      <c r="C66" s="29" t="str">
        <f>IF(zgłoszenia[[#This Row],[Rodzaj zgłoszenia]]&gt;0,zgłoszenia[[#This Row],[Rodzaj zgłoszenia]]," ")</f>
        <v>roboty budowlane - art. 29 ust. 2</v>
      </c>
      <c r="D66" s="47" t="e">
        <f>IF(#REF!&gt;0,#REF!&amp;";
"&amp;#REF!," ")</f>
        <v>#REF!</v>
      </c>
      <c r="E66" s="52" t="str">
        <f ca="1">IF(zgłoszenia[BOŚ Znak sprawy]&gt;0,zgłoszenia[BOŚ Znak sprawy]&amp;"
( "&amp;zgłoszenia[czas rozpatrywania]&amp;" "&amp;"dni )"," ")</f>
        <v>BOŚ.6743.64.2017.EJ
( 21 dni )</v>
      </c>
      <c r="F66" s="43">
        <f>IF(zgłoszenia[[#This Row],[Data wpływu wniosku]]&gt;0,zgłoszenia[[#This Row],[Data wpływu wniosku]]," ")</f>
        <v>42760</v>
      </c>
      <c r="G66" s="43">
        <f>IF(zgłoszenia[[#This Row],[Data zakończenia sprawy]]&gt;0,zgłoszenia[[#This Row],[Data zakończenia sprawy]]," ")</f>
        <v>42781</v>
      </c>
      <c r="H66" s="44" t="str">
        <f>IF(zgłoszenia[[#This Row],[Sposób zakończenia]]&gt;0,zgłoszenia[[#This Row],[Sposób zakończenia]]," ")</f>
        <v>brak sprzeciwu - zgłoszenie skuteczne</v>
      </c>
      <c r="I66" s="60" t="e">
        <f>IF(#REF!&gt;0,#REF!,"---")</f>
        <v>#REF!</v>
      </c>
    </row>
    <row r="67" spans="1:9" ht="45" x14ac:dyDescent="0.25">
      <c r="A67" s="51" t="str">
        <f>IF(zgłoszenia[[#This Row],[ID]]&gt;0,zgłoszenia[[#This Row],[Lp.]]&amp;" "&amp;zgłoszenia[[#This Row],[ID]]&amp;"
"&amp;zgłoszenia[[#This Row],[Nr kance- laryjny]]&amp;"/P/15","---")</f>
        <v>64 EJ
1719/P/15</v>
      </c>
      <c r="B67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chodnika 
gm. Sianów; ob.Iwięcino; dz. Nr 280/4, 331/2</v>
      </c>
      <c r="C67" s="29" t="str">
        <f>IF(zgłoszenia[[#This Row],[Rodzaj zgłoszenia]]&gt;0,zgłoszenia[[#This Row],[Rodzaj zgłoszenia]]," ")</f>
        <v>roboty budowlane - art. 29 ust. 2</v>
      </c>
      <c r="D67" s="47" t="e">
        <f>IF(#REF!&gt;0,#REF!&amp;";
"&amp;#REF!," ")</f>
        <v>#REF!</v>
      </c>
      <c r="E67" s="52" t="str">
        <f ca="1">IF(zgłoszenia[BOŚ Znak sprawy]&gt;0,zgłoszenia[BOŚ Znak sprawy]&amp;"
( "&amp;zgłoszenia[czas rozpatrywania]&amp;" "&amp;"dni )"," ")</f>
        <v>BOŚ.6743.62.2017.EJ
( 21 dni )</v>
      </c>
      <c r="F67" s="43">
        <f>IF(zgłoszenia[[#This Row],[Data wpływu wniosku]]&gt;0,zgłoszenia[[#This Row],[Data wpływu wniosku]]," ")</f>
        <v>42760</v>
      </c>
      <c r="G67" s="43">
        <f>IF(zgłoszenia[[#This Row],[Data zakończenia sprawy]]&gt;0,zgłoszenia[[#This Row],[Data zakończenia sprawy]]," ")</f>
        <v>42781</v>
      </c>
      <c r="H67" s="44" t="str">
        <f>IF(zgłoszenia[[#This Row],[Sposób zakończenia]]&gt;0,zgłoszenia[[#This Row],[Sposób zakończenia]]," ")</f>
        <v>brak sprzeciwu - zgłoszenie skuteczne</v>
      </c>
      <c r="I67" s="60" t="e">
        <f>IF(#REF!&gt;0,#REF!,"---")</f>
        <v>#REF!</v>
      </c>
    </row>
    <row r="68" spans="1:9" ht="45" x14ac:dyDescent="0.25">
      <c r="A68" s="51" t="str">
        <f>IF(zgłoszenia[[#This Row],[ID]]&gt;0,zgłoszenia[[#This Row],[Lp.]]&amp;" "&amp;zgłoszenia[[#This Row],[ID]]&amp;"
"&amp;zgłoszenia[[#This Row],[Nr kance- laryjny]]&amp;"/P/15","---")</f>
        <v>65 IN
1793/P/15</v>
      </c>
      <c r="B68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modernizacja kotłowni zakładowej 
gm. Będzino; ob.Dobre; dz. Nr 65/8</v>
      </c>
      <c r="C68" s="29" t="str">
        <f>IF(zgłoszenia[[#This Row],[Rodzaj zgłoszenia]]&gt;0,zgłoszenia[[#This Row],[Rodzaj zgłoszenia]]," ")</f>
        <v>roboty budowlane - art. 29 ust. 2</v>
      </c>
      <c r="D68" s="47" t="e">
        <f>IF(#REF!&gt;0,#REF!&amp;";
"&amp;#REF!," ")</f>
        <v>#REF!</v>
      </c>
      <c r="E68" s="52" t="str">
        <f ca="1">IF(zgłoszenia[BOŚ Znak sprawy]&gt;0,zgłoszenia[BOŚ Znak sprawy]&amp;"
( "&amp;zgłoszenia[czas rozpatrywania]&amp;" "&amp;"dni )"," ")</f>
        <v>BOŚ.6743.59.2017.IN
( 21 dni )</v>
      </c>
      <c r="F68" s="43">
        <f>IF(zgłoszenia[[#This Row],[Data wpływu wniosku]]&gt;0,zgłoszenia[[#This Row],[Data wpływu wniosku]]," ")</f>
        <v>42761</v>
      </c>
      <c r="G68" s="43">
        <f>IF(zgłoszenia[[#This Row],[Data zakończenia sprawy]]&gt;0,zgłoszenia[[#This Row],[Data zakończenia sprawy]]," ")</f>
        <v>42782</v>
      </c>
      <c r="H68" s="44" t="str">
        <f>IF(zgłoszenia[[#This Row],[Sposób zakończenia]]&gt;0,zgłoszenia[[#This Row],[Sposób zakończenia]]," ")</f>
        <v>brak sprzeciwu - zgłoszenie skuteczne</v>
      </c>
      <c r="I68" s="60" t="e">
        <f>IF(#REF!&gt;0,#REF!,"---")</f>
        <v>#REF!</v>
      </c>
    </row>
    <row r="69" spans="1:9" ht="45" x14ac:dyDescent="0.25">
      <c r="A69" s="51" t="str">
        <f>IF(zgłoszenia[[#This Row],[ID]]&gt;0,zgłoszenia[[#This Row],[Lp.]]&amp;" "&amp;zgłoszenia[[#This Row],[ID]]&amp;"
"&amp;zgłoszenia[[#This Row],[Nr kance- laryjny]]&amp;"/P/15","---")</f>
        <v>66 MS
1796/P/15</v>
      </c>
      <c r="B69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mieszkalnego jednorodzinnego 
gm. Sianów; ob.Skwierzynka; dz. Nr 411/13</v>
      </c>
      <c r="C69" s="29" t="str">
        <f>IF(zgłoszenia[[#This Row],[Rodzaj zgłoszenia]]&gt;0,zgłoszenia[[#This Row],[Rodzaj zgłoszenia]]," ")</f>
        <v>budowa obiektu - art. 29 ust. 1</v>
      </c>
      <c r="D69" s="47" t="e">
        <f>IF(#REF!&gt;0,#REF!&amp;";
"&amp;#REF!," ")</f>
        <v>#REF!</v>
      </c>
      <c r="E69" s="52" t="str">
        <f ca="1">IF(zgłoszenia[BOŚ Znak sprawy]&gt;0,zgłoszenia[BOŚ Znak sprawy]&amp;"
( "&amp;zgłoszenia[czas rozpatrywania]&amp;" "&amp;"dni )"," ")</f>
        <v>BOŚ.6743.8.2017.MS
( 20 dni )</v>
      </c>
      <c r="F69" s="43">
        <f>IF(zgłoszenia[[#This Row],[Data wpływu wniosku]]&gt;0,zgłoszenia[[#This Row],[Data wpływu wniosku]]," ")</f>
        <v>42761</v>
      </c>
      <c r="G69" s="43">
        <f>IF(zgłoszenia[[#This Row],[Data zakończenia sprawy]]&gt;0,zgłoszenia[[#This Row],[Data zakończenia sprawy]]," ")</f>
        <v>42781</v>
      </c>
      <c r="H69" s="44" t="str">
        <f>IF(zgłoszenia[[#This Row],[Sposób zakończenia]]&gt;0,zgłoszenia[[#This Row],[Sposób zakończenia]]," ")</f>
        <v>brak sprzeciwu - zgłoszenie skuteczne</v>
      </c>
      <c r="I69" s="60" t="e">
        <f>IF(#REF!&gt;0,#REF!,"---")</f>
        <v>#REF!</v>
      </c>
    </row>
    <row r="70" spans="1:9" ht="45" x14ac:dyDescent="0.25">
      <c r="A70" s="51" t="str">
        <f>IF(zgłoszenia[[#This Row],[ID]]&gt;0,zgłoszenia[[#This Row],[Lp.]]&amp;" "&amp;zgłoszenia[[#This Row],[ID]]&amp;"
"&amp;zgłoszenia[[#This Row],[Nr kance- laryjny]]&amp;"/P/15","---")</f>
        <v>67 AŁ
1865/P/15</v>
      </c>
      <c r="B70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drogi gminnej   
gm. Mielno; ob.Mielno; dz. Nr 56/13, 64/1</v>
      </c>
      <c r="C70" s="29" t="str">
        <f>IF(zgłoszenia[[#This Row],[Rodzaj zgłoszenia]]&gt;0,zgłoszenia[[#This Row],[Rodzaj zgłoszenia]]," ")</f>
        <v>roboty budowlane - art. 29 ust. 2</v>
      </c>
      <c r="D70" s="47" t="e">
        <f>IF(#REF!&gt;0,#REF!&amp;";
"&amp;#REF!," ")</f>
        <v>#REF!</v>
      </c>
      <c r="E70" s="52" t="str">
        <f ca="1">IF(zgłoszenia[BOŚ Znak sprawy]&gt;0,zgłoszenia[BOŚ Znak sprawy]&amp;"
( "&amp;zgłoszenia[czas rozpatrywania]&amp;" "&amp;"dni )"," ")</f>
        <v>BOŚ.6743.63.2017.AŁ
( 20 dni )</v>
      </c>
      <c r="F70" s="43">
        <f>IF(zgłoszenia[[#This Row],[Data wpływu wniosku]]&gt;0,zgłoszenia[[#This Row],[Data wpływu wniosku]]," ")</f>
        <v>42762</v>
      </c>
      <c r="G70" s="43">
        <f>IF(zgłoszenia[[#This Row],[Data zakończenia sprawy]]&gt;0,zgłoszenia[[#This Row],[Data zakończenia sprawy]]," ")</f>
        <v>42782</v>
      </c>
      <c r="H70" s="44" t="str">
        <f>IF(zgłoszenia[[#This Row],[Sposób zakończenia]]&gt;0,zgłoszenia[[#This Row],[Sposób zakończenia]]," ")</f>
        <v>brak sprzeciwu - zgłoszenie skuteczne</v>
      </c>
      <c r="I70" s="60" t="e">
        <f>IF(#REF!&gt;0,#REF!,"---")</f>
        <v>#REF!</v>
      </c>
    </row>
    <row r="71" spans="1:9" ht="60" x14ac:dyDescent="0.25">
      <c r="A71" s="51" t="str">
        <f>IF(zgłoszenia[[#This Row],[ID]]&gt;0,zgłoszenia[[#This Row],[Lp.]]&amp;" "&amp;zgłoszenia[[#This Row],[ID]]&amp;"
"&amp;zgłoszenia[[#This Row],[Nr kance- laryjny]]&amp;"/P/15","---")</f>
        <v>68 AŁ
1882/P/15</v>
      </c>
      <c r="B71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odcinek sieci wodociągowej i kanalizacyjnej 
gm. Świeszyno; ob.Świeszyno; dz. Nr 891/11</v>
      </c>
      <c r="C71" s="29" t="str">
        <f>IF(zgłoszenia[[#This Row],[Rodzaj zgłoszenia]]&gt;0,zgłoszenia[[#This Row],[Rodzaj zgłoszenia]]," ")</f>
        <v>sieci art.29 ust.1 pkt 19a</v>
      </c>
      <c r="D71" s="47" t="e">
        <f>IF(#REF!&gt;0,#REF!&amp;";
"&amp;#REF!," ")</f>
        <v>#REF!</v>
      </c>
      <c r="E71" s="52" t="str">
        <f ca="1">IF(zgłoszenia[BOŚ Znak sprawy]&gt;0,zgłoszenia[BOŚ Znak sprawy]&amp;"
( "&amp;zgłoszenia[czas rozpatrywania]&amp;" "&amp;"dni )"," ")</f>
        <v>BOŚ.6748.4.2017.AŁ
( 21 dni )</v>
      </c>
      <c r="F71" s="43">
        <f>IF(zgłoszenia[[#This Row],[Data wpływu wniosku]]&gt;0,zgłoszenia[[#This Row],[Data wpływu wniosku]]," ")</f>
        <v>42762</v>
      </c>
      <c r="G71" s="43">
        <f>IF(zgłoszenia[[#This Row],[Data zakończenia sprawy]]&gt;0,zgłoszenia[[#This Row],[Data zakończenia sprawy]]," ")</f>
        <v>42783</v>
      </c>
      <c r="H71" s="44" t="str">
        <f>IF(zgłoszenia[[#This Row],[Sposób zakończenia]]&gt;0,zgłoszenia[[#This Row],[Sposób zakończenia]]," ")</f>
        <v>brak sprzeciwu - zgłoszenie skuteczne</v>
      </c>
      <c r="I71" s="60" t="e">
        <f>IF(#REF!&gt;0,#REF!,"---")</f>
        <v>#REF!</v>
      </c>
    </row>
    <row r="72" spans="1:9" ht="30" x14ac:dyDescent="0.25">
      <c r="A72" s="51" t="str">
        <f>IF(zgłoszenia[[#This Row],[ID]]&gt;0,zgłoszenia[[#This Row],[Lp.]]&amp;" "&amp;zgłoszenia[[#This Row],[ID]]&amp;"
"&amp;zgłoszenia[[#This Row],[Nr kance- laryjny]]&amp;"/P/15","---")</f>
        <v>69 AA
1925/P/15</v>
      </c>
      <c r="B72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budynku garażowego 
gm. Bobolice; ob.Chlebowo; dz. Nr 616/5</v>
      </c>
      <c r="C72" s="29" t="str">
        <f>IF(zgłoszenia[[#This Row],[Rodzaj zgłoszenia]]&gt;0,zgłoszenia[[#This Row],[Rodzaj zgłoszenia]]," ")</f>
        <v>rozbiórka obiektu - art. 31</v>
      </c>
      <c r="D72" s="47" t="e">
        <f>IF(#REF!&gt;0,#REF!&amp;";
"&amp;#REF!," ")</f>
        <v>#REF!</v>
      </c>
      <c r="E72" s="52" t="str">
        <f ca="1">IF(zgłoszenia[BOŚ Znak sprawy]&gt;0,zgłoszenia[BOŚ Znak sprawy]&amp;"
( "&amp;zgłoszenia[czas rozpatrywania]&amp;" "&amp;"dni )"," ")</f>
        <v>brak rejestreacji eDOK
( 21 dni )</v>
      </c>
      <c r="F72" s="43">
        <f>IF(zgłoszenia[[#This Row],[Data wpływu wniosku]]&gt;0,zgłoszenia[[#This Row],[Data wpływu wniosku]]," ")</f>
        <v>42760</v>
      </c>
      <c r="G72" s="43">
        <f>IF(zgłoszenia[[#This Row],[Data zakończenia sprawy]]&gt;0,zgłoszenia[[#This Row],[Data zakończenia sprawy]]," ")</f>
        <v>42781</v>
      </c>
      <c r="H72" s="44" t="str">
        <f>IF(zgłoszenia[[#This Row],[Sposób zakończenia]]&gt;0,zgłoszenia[[#This Row],[Sposób zakończenia]]," ")</f>
        <v xml:space="preserve"> </v>
      </c>
      <c r="I72" s="60" t="e">
        <f>IF(#REF!&gt;0,#REF!,"---")</f>
        <v>#REF!</v>
      </c>
    </row>
    <row r="73" spans="1:9" ht="75" x14ac:dyDescent="0.25">
      <c r="A73" s="51" t="str">
        <f>IF(zgłoszenia[[#This Row],[ID]]&gt;0,zgłoszenia[[#This Row],[Lp.]]&amp;" "&amp;zgłoszenia[[#This Row],[ID]]&amp;"
"&amp;zgłoszenia[[#This Row],[Nr kance- laryjny]]&amp;"/P/15","---")</f>
        <v>70 EJ
2056/P/15</v>
      </c>
      <c r="B73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terenu rekreacyjnego w tym boiska do piłki siatkowej, zadaszonej  wiaty rekreacyjnej 
gm. Świeszyno; ob.Świeszyno; dz. Nr 202/22</v>
      </c>
      <c r="C73" s="29" t="str">
        <f>IF(zgłoszenia[[#This Row],[Rodzaj zgłoszenia]]&gt;0,zgłoszenia[[#This Row],[Rodzaj zgłoszenia]]," ")</f>
        <v>budowa obiektu - art. 29 ust. 1</v>
      </c>
      <c r="D73" s="47" t="e">
        <f>IF(#REF!&gt;0,#REF!&amp;";
"&amp;#REF!," ")</f>
        <v>#REF!</v>
      </c>
      <c r="E73" s="52" t="str">
        <f ca="1">IF(zgłoszenia[BOŚ Znak sprawy]&gt;0,zgłoszenia[BOŚ Znak sprawy]&amp;"
( "&amp;zgłoszenia[czas rozpatrywania]&amp;" "&amp;"dni )"," ")</f>
        <v>BOŚ.6743.65.2017.EJ
( 20 dni )</v>
      </c>
      <c r="F73" s="43">
        <f>IF(zgłoszenia[[#This Row],[Data wpływu wniosku]]&gt;0,zgłoszenia[[#This Row],[Data wpływu wniosku]]," ")</f>
        <v>42766</v>
      </c>
      <c r="G73" s="43">
        <f>IF(zgłoszenia[[#This Row],[Data zakończenia sprawy]]&gt;0,zgłoszenia[[#This Row],[Data zakończenia sprawy]]," ")</f>
        <v>42786</v>
      </c>
      <c r="H73" s="44" t="str">
        <f>IF(zgłoszenia[[#This Row],[Sposób zakończenia]]&gt;0,zgłoszenia[[#This Row],[Sposób zakończenia]]," ")</f>
        <v>brak sprzeciwu - zgłoszenie skuteczne</v>
      </c>
      <c r="I73" s="60" t="e">
        <f>IF(#REF!&gt;0,#REF!,"---")</f>
        <v>#REF!</v>
      </c>
    </row>
    <row r="74" spans="1:9" ht="30" x14ac:dyDescent="0.25">
      <c r="A74" s="51" t="str">
        <f>IF(zgłoszenia[[#This Row],[ID]]&gt;0,zgłoszenia[[#This Row],[Lp.]]&amp;" "&amp;zgłoszenia[[#This Row],[ID]]&amp;"
"&amp;zgłoszenia[[#This Row],[Nr kance- laryjny]]&amp;"/P/15","---")</f>
        <v>71 WK
2083/P/15</v>
      </c>
      <c r="B74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domek letniskowy 
gm. Sianów; ob.Osieki; dz. Nr 157/8</v>
      </c>
      <c r="C74" s="29" t="str">
        <f>IF(zgłoszenia[[#This Row],[Rodzaj zgłoszenia]]&gt;0,zgłoszenia[[#This Row],[Rodzaj zgłoszenia]]," ")</f>
        <v>budowa obiektu - art. 29 ust. 1</v>
      </c>
      <c r="D74" s="47" t="e">
        <f>IF(#REF!&gt;0,#REF!&amp;";
"&amp;#REF!," ")</f>
        <v>#REF!</v>
      </c>
      <c r="E74" s="52" t="str">
        <f ca="1">IF(zgłoszenia[BOŚ Znak sprawy]&gt;0,zgłoszenia[BOŚ Znak sprawy]&amp;"
( "&amp;zgłoszenia[czas rozpatrywania]&amp;" "&amp;"dni )"," ")</f>
        <v>BOŚ.6743.66.2017.WK
( 27 dni )</v>
      </c>
      <c r="F74" s="43">
        <f>IF(zgłoszenia[[#This Row],[Data wpływu wniosku]]&gt;0,zgłoszenia[[#This Row],[Data wpływu wniosku]]," ")</f>
        <v>42766</v>
      </c>
      <c r="G74" s="43">
        <f>IF(zgłoszenia[[#This Row],[Data zakończenia sprawy]]&gt;0,zgłoszenia[[#This Row],[Data zakończenia sprawy]]," ")</f>
        <v>42793</v>
      </c>
      <c r="H74" s="44" t="str">
        <f>IF(zgłoszenia[[#This Row],[Sposób zakończenia]]&gt;0,zgłoszenia[[#This Row],[Sposób zakończenia]]," ")</f>
        <v>decyzja sprzeciwu</v>
      </c>
      <c r="I74" s="60" t="e">
        <f>IF(#REF!&gt;0,#REF!,"---")</f>
        <v>#REF!</v>
      </c>
    </row>
    <row r="75" spans="1:9" ht="30" x14ac:dyDescent="0.25">
      <c r="A75" s="51" t="str">
        <f>IF(zgłoszenia[[#This Row],[ID]]&gt;0,zgłoszenia[[#This Row],[Lp.]]&amp;" "&amp;zgłoszenia[[#This Row],[ID]]&amp;"
"&amp;zgłoszenia[[#This Row],[Nr kance- laryjny]]&amp;"/P/15","---")</f>
        <v>72 KŻ
2065/P/15</v>
      </c>
      <c r="B75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ob.Gąski; dz. Nr 146/9</v>
      </c>
      <c r="C75" s="29" t="str">
        <f>IF(zgłoszenia[[#This Row],[Rodzaj zgłoszenia]]&gt;0,zgłoszenia[[#This Row],[Rodzaj zgłoszenia]]," ")</f>
        <v>jednorodzinne art.29 ust.1 pkt 1a</v>
      </c>
      <c r="D75" s="47" t="e">
        <f>IF(#REF!&gt;0,#REF!&amp;";
"&amp;#REF!," ")</f>
        <v>#REF!</v>
      </c>
      <c r="E75" s="52" t="str">
        <f ca="1">IF(zgłoszenia[BOŚ Znak sprawy]&gt;0,zgłoszenia[BOŚ Znak sprawy]&amp;"
( "&amp;zgłoszenia[czas rozpatrywania]&amp;" "&amp;"dni )"," ")</f>
        <v>BOŚ.6746.11.2017.KŻ
( 10 dni )</v>
      </c>
      <c r="F75" s="43">
        <f>IF(zgłoszenia[[#This Row],[Data wpływu wniosku]]&gt;0,zgłoszenia[[#This Row],[Data wpływu wniosku]]," ")</f>
        <v>42766</v>
      </c>
      <c r="G75" s="43">
        <f>IF(zgłoszenia[[#This Row],[Data zakończenia sprawy]]&gt;0,zgłoszenia[[#This Row],[Data zakończenia sprawy]]," ")</f>
        <v>42776</v>
      </c>
      <c r="H75" s="44" t="str">
        <f>IF(zgłoszenia[[#This Row],[Sposób zakończenia]]&gt;0,zgłoszenia[[#This Row],[Sposób zakończenia]]," ")</f>
        <v>decyzja umorzenie</v>
      </c>
      <c r="I75" s="60" t="e">
        <f>IF(#REF!&gt;0,#REF!,"---")</f>
        <v>#REF!</v>
      </c>
    </row>
    <row r="76" spans="1:9" ht="45" x14ac:dyDescent="0.25">
      <c r="A76" s="51" t="str">
        <f>IF(zgłoszenia[[#This Row],[ID]]&gt;0,zgłoszenia[[#This Row],[Lp.]]&amp;" "&amp;zgłoszenia[[#This Row],[ID]]&amp;"
"&amp;zgłoszenia[[#This Row],[Nr kance- laryjny]]&amp;"/P/15","---")</f>
        <v>73 ŁD
1959/P/15</v>
      </c>
      <c r="B76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
gm. Biesiekierz; ob.Stare Bielice; dz. Nr 307/34, 307/43</v>
      </c>
      <c r="C76" s="29" t="str">
        <f>IF(zgłoszenia[[#This Row],[Rodzaj zgłoszenia]]&gt;0,zgłoszenia[[#This Row],[Rodzaj zgłoszenia]]," ")</f>
        <v>budowa obiektu - art. 29 ust. 1</v>
      </c>
      <c r="D76" s="47" t="e">
        <f>IF(#REF!&gt;0,#REF!&amp;";
"&amp;#REF!," ")</f>
        <v>#REF!</v>
      </c>
      <c r="E76" s="52" t="str">
        <f ca="1">IF(zgłoszenia[BOŚ Znak sprawy]&gt;0,zgłoszenia[BOŚ Znak sprawy]&amp;"
( "&amp;zgłoszenia[czas rozpatrywania]&amp;" "&amp;"dni )"," ")</f>
        <v>BOŚ.6743.143.2017.ŁD
( 7 dni )</v>
      </c>
      <c r="F76" s="43">
        <f>IF(zgłoszenia[[#This Row],[Data wpływu wniosku]]&gt;0,zgłoszenia[[#This Row],[Data wpływu wniosku]]," ")</f>
        <v>42765</v>
      </c>
      <c r="G76" s="43">
        <f>IF(zgłoszenia[[#This Row],[Data zakończenia sprawy]]&gt;0,zgłoszenia[[#This Row],[Data zakończenia sprawy]]," ")</f>
        <v>42772</v>
      </c>
      <c r="H76" s="44" t="str">
        <f>IF(zgłoszenia[[#This Row],[Sposób zakończenia]]&gt;0,zgłoszenia[[#This Row],[Sposób zakończenia]]," ")</f>
        <v>brak sprzeciwu - zgłoszenie skuteczne</v>
      </c>
      <c r="I76" s="60" t="e">
        <f>IF(#REF!&gt;0,#REF!,"---")</f>
        <v>#REF!</v>
      </c>
    </row>
    <row r="77" spans="1:9" ht="30" x14ac:dyDescent="0.25">
      <c r="A77" s="51" t="str">
        <f>IF(zgłoszenia[[#This Row],[ID]]&gt;0,zgłoszenia[[#This Row],[Lp.]]&amp;" "&amp;zgłoszenia[[#This Row],[ID]]&amp;"
"&amp;zgłoszenia[[#This Row],[Nr kance- laryjny]]&amp;"/P/15","---")</f>
        <v>74 KŻ
2068/P/15</v>
      </c>
      <c r="B77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ob.Sarbinowo; dz. Nr 241/13</v>
      </c>
      <c r="C77" s="29" t="str">
        <f>IF(zgłoszenia[[#This Row],[Rodzaj zgłoszenia]]&gt;0,zgłoszenia[[#This Row],[Rodzaj zgłoszenia]]," ")</f>
        <v>jednorodzinne art.29 ust.1 pkt 1a</v>
      </c>
      <c r="D77" s="47" t="e">
        <f>IF(#REF!&gt;0,#REF!&amp;";
"&amp;#REF!," ")</f>
        <v>#REF!</v>
      </c>
      <c r="E77" s="52" t="str">
        <f ca="1">IF(zgłoszenia[BOŚ Znak sprawy]&gt;0,zgłoszenia[BOŚ Znak sprawy]&amp;"
( "&amp;zgłoszenia[czas rozpatrywania]&amp;" "&amp;"dni )"," ")</f>
        <v>BOŚ.6746.12.2017.KŻ
( 24 dni )</v>
      </c>
      <c r="F77" s="43">
        <f>IF(zgłoszenia[[#This Row],[Data wpływu wniosku]]&gt;0,zgłoszenia[[#This Row],[Data wpływu wniosku]]," ")</f>
        <v>42766</v>
      </c>
      <c r="G77" s="43">
        <f>IF(zgłoszenia[[#This Row],[Data zakończenia sprawy]]&gt;0,zgłoszenia[[#This Row],[Data zakończenia sprawy]]," ")</f>
        <v>42790</v>
      </c>
      <c r="H77" s="44" t="str">
        <f>IF(zgłoszenia[[#This Row],[Sposób zakończenia]]&gt;0,zgłoszenia[[#This Row],[Sposób zakończenia]]," ")</f>
        <v>brak sprzeciwu - zgłoszenie skuteczne</v>
      </c>
      <c r="I77" s="60" t="e">
        <f>IF(#REF!&gt;0,#REF!,"---")</f>
        <v>#REF!</v>
      </c>
    </row>
    <row r="78" spans="1:9" ht="30" x14ac:dyDescent="0.25">
      <c r="A78" s="51" t="str">
        <f>IF(zgłoszenia[[#This Row],[ID]]&gt;0,zgłoszenia[[#This Row],[Lp.]]&amp;" "&amp;zgłoszenia[[#This Row],[ID]]&amp;"
"&amp;zgłoszenia[[#This Row],[Nr kance- laryjny]]&amp;"/P/15","---")</f>
        <v>75 MS
2077/P/15</v>
      </c>
      <c r="B78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stodoła 
gm. Sianów; ob.Wierciszewo ; dz. Nr 255</v>
      </c>
      <c r="C78" s="29" t="str">
        <f>IF(zgłoszenia[[#This Row],[Rodzaj zgłoszenia]]&gt;0,zgłoszenia[[#This Row],[Rodzaj zgłoszenia]]," ")</f>
        <v>rozbiórka obiektu - art. 31</v>
      </c>
      <c r="D78" s="47" t="e">
        <f>IF(#REF!&gt;0,#REF!&amp;";
"&amp;#REF!," ")</f>
        <v>#REF!</v>
      </c>
      <c r="E78" s="52" t="str">
        <f ca="1">IF(zgłoszenia[BOŚ Znak sprawy]&gt;0,zgłoszenia[BOŚ Znak sprawy]&amp;"
( "&amp;zgłoszenia[czas rozpatrywania]&amp;" "&amp;"dni )"," ")</f>
        <v>BOŚ.6743.68.2017.MS
( 69 dni )</v>
      </c>
      <c r="F78" s="43">
        <f>IF(zgłoszenia[[#This Row],[Data wpływu wniosku]]&gt;0,zgłoszenia[[#This Row],[Data wpływu wniosku]]," ")</f>
        <v>42766</v>
      </c>
      <c r="G78" s="43">
        <f>IF(zgłoszenia[[#This Row],[Data zakończenia sprawy]]&gt;0,zgłoszenia[[#This Row],[Data zakończenia sprawy]]," ")</f>
        <v>42835</v>
      </c>
      <c r="H78" s="44" t="str">
        <f>IF(zgłoszenia[[#This Row],[Sposób zakończenia]]&gt;0,zgłoszenia[[#This Row],[Sposób zakończenia]]," ")</f>
        <v>brak sprzeciwu - zgłoszenie skuteczne</v>
      </c>
      <c r="I78" s="60" t="e">
        <f>IF(#REF!&gt;0,#REF!,"---")</f>
        <v>#REF!</v>
      </c>
    </row>
    <row r="79" spans="1:9" ht="45" x14ac:dyDescent="0.25">
      <c r="A79" s="51" t="str">
        <f>IF(zgłoszenia[[#This Row],[ID]]&gt;0,zgłoszenia[[#This Row],[Lp.]]&amp;" "&amp;zgłoszenia[[#This Row],[ID]]&amp;"
"&amp;zgłoszenia[[#This Row],[Nr kance- laryjny]]&amp;"/P/15","---")</f>
        <v>76 AŁ
2179/P/15</v>
      </c>
      <c r="B79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kablowe 0,4kV 
gm. Mielno; ob.Sarbinowo; dz. Nr 443/4, 263/1, 263/5, 263/4, 260/2, 260/23</v>
      </c>
      <c r="C79" s="29" t="str">
        <f>IF(zgłoszenia[[#This Row],[Rodzaj zgłoszenia]]&gt;0,zgłoszenia[[#This Row],[Rodzaj zgłoszenia]]," ")</f>
        <v>budowa obiektu - art. 29 ust. 1</v>
      </c>
      <c r="D79" s="47" t="e">
        <f>IF(#REF!&gt;0,#REF!&amp;";
"&amp;#REF!," ")</f>
        <v>#REF!</v>
      </c>
      <c r="E79" s="52" t="str">
        <f ca="1">IF(zgłoszenia[BOŚ Znak sprawy]&gt;0,zgłoszenia[BOŚ Znak sprawy]&amp;"
( "&amp;zgłoszenia[czas rozpatrywania]&amp;" "&amp;"dni )"," ")</f>
        <v>BOŚ.6743.73.2017.AŁ
( 19 dni )</v>
      </c>
      <c r="F79" s="43">
        <f>IF(zgłoszenia[[#This Row],[Data wpływu wniosku]]&gt;0,zgłoszenia[[#This Row],[Data wpływu wniosku]]," ")</f>
        <v>42767</v>
      </c>
      <c r="G79" s="43">
        <f>IF(zgłoszenia[[#This Row],[Data zakończenia sprawy]]&gt;0,zgłoszenia[[#This Row],[Data zakończenia sprawy]]," ")</f>
        <v>42786</v>
      </c>
      <c r="H79" s="44" t="str">
        <f>IF(zgłoszenia[[#This Row],[Sposób zakończenia]]&gt;0,zgłoszenia[[#This Row],[Sposób zakończenia]]," ")</f>
        <v>brak sprzeciwu - zgłoszenie skuteczne</v>
      </c>
      <c r="I79" s="60" t="e">
        <f>IF(#REF!&gt;0,#REF!,"---")</f>
        <v>#REF!</v>
      </c>
    </row>
    <row r="80" spans="1:9" ht="45" x14ac:dyDescent="0.25">
      <c r="A80" s="51" t="str">
        <f>IF(zgłoszenia[[#This Row],[ID]]&gt;0,zgłoszenia[[#This Row],[Lp.]]&amp;" "&amp;zgłoszenia[[#This Row],[ID]]&amp;"
"&amp;zgłoszenia[[#This Row],[Nr kance- laryjny]]&amp;"/P/15","---")</f>
        <v>77 IN
2183/P/15</v>
      </c>
      <c r="B80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linii napowietrznej 0,4 kV 
gm. Będzino; ob.Mścice; dz. Nr 94</v>
      </c>
      <c r="C80" s="29" t="str">
        <f>IF(zgłoszenia[[#This Row],[Rodzaj zgłoszenia]]&gt;0,zgłoszenia[[#This Row],[Rodzaj zgłoszenia]]," ")</f>
        <v>roboty budowlane - art. 29 ust. 2</v>
      </c>
      <c r="D80" s="47" t="e">
        <f>IF(#REF!&gt;0,#REF!&amp;";
"&amp;#REF!," ")</f>
        <v>#REF!</v>
      </c>
      <c r="E80" s="52" t="str">
        <f ca="1">IF(zgłoszenia[BOŚ Znak sprawy]&gt;0,zgłoszenia[BOŚ Znak sprawy]&amp;"
( "&amp;zgłoszenia[czas rozpatrywania]&amp;" "&amp;"dni )"," ")</f>
        <v>BOŚ.6743.70.2017.IN
( 28 dni )</v>
      </c>
      <c r="F80" s="43">
        <f>IF(zgłoszenia[[#This Row],[Data wpływu wniosku]]&gt;0,zgłoszenia[[#This Row],[Data wpływu wniosku]]," ")</f>
        <v>42767</v>
      </c>
      <c r="G80" s="43">
        <f>IF(zgłoszenia[[#This Row],[Data zakończenia sprawy]]&gt;0,zgłoszenia[[#This Row],[Data zakończenia sprawy]]," ")</f>
        <v>42795</v>
      </c>
      <c r="H80" s="44" t="str">
        <f>IF(zgłoszenia[[#This Row],[Sposób zakończenia]]&gt;0,zgłoszenia[[#This Row],[Sposób zakończenia]]," ")</f>
        <v>brak sprzeciwu - zgłoszenie skuteczne</v>
      </c>
      <c r="I80" s="60" t="e">
        <f>IF(#REF!&gt;0,#REF!,"---")</f>
        <v>#REF!</v>
      </c>
    </row>
    <row r="81" spans="1:9" ht="45" x14ac:dyDescent="0.25">
      <c r="A81" s="51" t="str">
        <f>IF(zgłoszenia[[#This Row],[ID]]&gt;0,zgłoszenia[[#This Row],[Lp.]]&amp;" "&amp;zgłoszenia[[#This Row],[ID]]&amp;"
"&amp;zgłoszenia[[#This Row],[Nr kance- laryjny]]&amp;"/P/15","---")</f>
        <v>78 SR
2192/P/15</v>
      </c>
      <c r="B81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linii napowietrznej 0,4 kV 
gm. Manowo; ob.Manowo; dz. Nr 124</v>
      </c>
      <c r="C81" s="29" t="str">
        <f>IF(zgłoszenia[[#This Row],[Rodzaj zgłoszenia]]&gt;0,zgłoszenia[[#This Row],[Rodzaj zgłoszenia]]," ")</f>
        <v>roboty budowlane - art. 29 ust. 2</v>
      </c>
      <c r="D81" s="47" t="e">
        <f>IF(#REF!&gt;0,#REF!&amp;";
"&amp;#REF!," ")</f>
        <v>#REF!</v>
      </c>
      <c r="E81" s="52" t="str">
        <f ca="1">IF(zgłoszenia[BOŚ Znak sprawy]&gt;0,zgłoszenia[BOŚ Znak sprawy]&amp;"
( "&amp;zgłoszenia[czas rozpatrywania]&amp;" "&amp;"dni )"," ")</f>
        <v>BOŚ.6743.69.2017.SR
( 5 dni )</v>
      </c>
      <c r="F81" s="43">
        <f>IF(zgłoszenia[[#This Row],[Data wpływu wniosku]]&gt;0,zgłoszenia[[#This Row],[Data wpływu wniosku]]," ")</f>
        <v>42767</v>
      </c>
      <c r="G81" s="43">
        <f>IF(zgłoszenia[[#This Row],[Data zakończenia sprawy]]&gt;0,zgłoszenia[[#This Row],[Data zakończenia sprawy]]," ")</f>
        <v>42772</v>
      </c>
      <c r="H81" s="44" t="str">
        <f>IF(zgłoszenia[[#This Row],[Sposób zakończenia]]&gt;0,zgłoszenia[[#This Row],[Sposób zakończenia]]," ")</f>
        <v>brak sprzeciwu - zgłoszenie skuteczne</v>
      </c>
      <c r="I81" s="60" t="e">
        <f>IF(#REF!&gt;0,#REF!,"---")</f>
        <v>#REF!</v>
      </c>
    </row>
    <row r="82" spans="1:9" ht="45" x14ac:dyDescent="0.25">
      <c r="A82" s="51" t="str">
        <f>IF(zgłoszenia[[#This Row],[ID]]&gt;0,zgłoszenia[[#This Row],[Lp.]]&amp;" "&amp;zgłoszenia[[#This Row],[ID]]&amp;"
"&amp;zgłoszenia[[#This Row],[Nr kance- laryjny]]&amp;"/P/15","---")</f>
        <v>79 EJ
2212/P/15</v>
      </c>
      <c r="B82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wewnętrznej instalacji centralnego ogrzewania 
gm. Sianów; ob.Sianów 07; dz. Nr 188</v>
      </c>
      <c r="C82" s="29" t="str">
        <f>IF(zgłoszenia[[#This Row],[Rodzaj zgłoszenia]]&gt;0,zgłoszenia[[#This Row],[Rodzaj zgłoszenia]]," ")</f>
        <v>roboty budowlane - art. 29 ust. 2</v>
      </c>
      <c r="D82" s="47" t="e">
        <f>IF(#REF!&gt;0,#REF!&amp;";
"&amp;#REF!," ")</f>
        <v>#REF!</v>
      </c>
      <c r="E82" s="52" t="str">
        <f ca="1">IF(zgłoszenia[BOŚ Znak sprawy]&gt;0,zgłoszenia[BOŚ Znak sprawy]&amp;"
( "&amp;zgłoszenia[czas rozpatrywania]&amp;" "&amp;"dni )"," ")</f>
        <v>BOŚ.6743.67.2017.EJ
( 14 dni )</v>
      </c>
      <c r="F82" s="43">
        <f>IF(zgłoszenia[[#This Row],[Data wpływu wniosku]]&gt;0,zgłoszenia[[#This Row],[Data wpływu wniosku]]," ")</f>
        <v>42767</v>
      </c>
      <c r="G82" s="43">
        <f>IF(zgłoszenia[[#This Row],[Data zakończenia sprawy]]&gt;0,zgłoszenia[[#This Row],[Data zakończenia sprawy]]," ")</f>
        <v>42781</v>
      </c>
      <c r="H82" s="44" t="str">
        <f>IF(zgłoszenia[[#This Row],[Sposób zakończenia]]&gt;0,zgłoszenia[[#This Row],[Sposób zakończenia]]," ")</f>
        <v>brak sprzeciwu - zgłoszenie skuteczne</v>
      </c>
      <c r="I82" s="60" t="e">
        <f>IF(#REF!&gt;0,#REF!,"---")</f>
        <v>#REF!</v>
      </c>
    </row>
    <row r="83" spans="1:9" ht="45" x14ac:dyDescent="0.25">
      <c r="A83" s="51" t="str">
        <f>IF(zgłoszenia[[#This Row],[ID]]&gt;0,zgłoszenia[[#This Row],[Lp.]]&amp;" "&amp;zgłoszenia[[#This Row],[ID]]&amp;"
"&amp;zgłoszenia[[#This Row],[Nr kance- laryjny]]&amp;"/P/15","---")</f>
        <v>80 EJ
2286/P/15</v>
      </c>
      <c r="B83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drogi polegająca na budowie instalacji oświetlenia 
gm. Świeszyno; ob.Niekłonice; dz. Nr 33</v>
      </c>
      <c r="C83" s="29" t="str">
        <f>IF(zgłoszenia[[#This Row],[Rodzaj zgłoszenia]]&gt;0,zgłoszenia[[#This Row],[Rodzaj zgłoszenia]]," ")</f>
        <v>budowa obiektu - art. 29 ust. 1</v>
      </c>
      <c r="D83" s="47" t="e">
        <f>IF(#REF!&gt;0,#REF!&amp;";
"&amp;#REF!," ")</f>
        <v>#REF!</v>
      </c>
      <c r="E83" s="52" t="str">
        <f ca="1">IF(zgłoszenia[BOŚ Znak sprawy]&gt;0,zgłoszenia[BOŚ Znak sprawy]&amp;"
( "&amp;zgłoszenia[czas rozpatrywania]&amp;" "&amp;"dni )"," ")</f>
        <v>BOŚ.6743.71.2017.EJ
( 13 dni )</v>
      </c>
      <c r="F83" s="43">
        <f>IF(zgłoszenia[[#This Row],[Data wpływu wniosku]]&gt;0,zgłoszenia[[#This Row],[Data wpływu wniosku]]," ")</f>
        <v>42768</v>
      </c>
      <c r="G83" s="43">
        <f>IF(zgłoszenia[[#This Row],[Data zakończenia sprawy]]&gt;0,zgłoszenia[[#This Row],[Data zakończenia sprawy]]," ")</f>
        <v>42781</v>
      </c>
      <c r="H83" s="44" t="str">
        <f>IF(zgłoszenia[[#This Row],[Sposób zakończenia]]&gt;0,zgłoszenia[[#This Row],[Sposób zakończenia]]," ")</f>
        <v>brak sprzeciwu - zgłoszenie skuteczne</v>
      </c>
      <c r="I83" s="60" t="e">
        <f>IF(#REF!&gt;0,#REF!,"---")</f>
        <v>#REF!</v>
      </c>
    </row>
    <row r="84" spans="1:9" ht="30" x14ac:dyDescent="0.25">
      <c r="A84" s="51" t="str">
        <f>IF(zgłoszenia[[#This Row],[ID]]&gt;0,zgłoszenia[[#This Row],[Lp.]]&amp;" "&amp;zgłoszenia[[#This Row],[ID]]&amp;"
"&amp;zgłoszenia[[#This Row],[Nr kance- laryjny]]&amp;"/P/15","---")</f>
        <v>81 WK
2387/P/15</v>
      </c>
      <c r="B84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drewniany budynek gospodarczy 
gm. Polanów; ob.Polanów; dz. Nr 9/72</v>
      </c>
      <c r="C84" s="29" t="str">
        <f>IF(zgłoszenia[[#This Row],[Rodzaj zgłoszenia]]&gt;0,zgłoszenia[[#This Row],[Rodzaj zgłoszenia]]," ")</f>
        <v>budowa obiektu - art. 29 ust. 1</v>
      </c>
      <c r="D84" s="47" t="e">
        <f>IF(#REF!&gt;0,#REF!&amp;";
"&amp;#REF!," ")</f>
        <v>#REF!</v>
      </c>
      <c r="E84" s="52" t="str">
        <f ca="1">IF(zgłoszenia[BOŚ Znak sprawy]&gt;0,zgłoszenia[BOŚ Znak sprawy]&amp;"
( "&amp;zgłoszenia[czas rozpatrywania]&amp;" "&amp;"dni )"," ")</f>
        <v>BOŚ.6743.72.2017.WK
( 20 dni )</v>
      </c>
      <c r="F84" s="43">
        <f>IF(zgłoszenia[[#This Row],[Data wpływu wniosku]]&gt;0,zgłoszenia[[#This Row],[Data wpływu wniosku]]," ")</f>
        <v>42769</v>
      </c>
      <c r="G84" s="43">
        <f>IF(zgłoszenia[[#This Row],[Data zakończenia sprawy]]&gt;0,zgłoszenia[[#This Row],[Data zakończenia sprawy]]," ")</f>
        <v>42789</v>
      </c>
      <c r="H84" s="44" t="str">
        <f>IF(zgłoszenia[[#This Row],[Sposób zakończenia]]&gt;0,zgłoszenia[[#This Row],[Sposób zakończenia]]," ")</f>
        <v>brak sprzeciwu - zgłoszenie skuteczne</v>
      </c>
      <c r="I84" s="60" t="e">
        <f>IF(#REF!&gt;0,#REF!,"---")</f>
        <v>#REF!</v>
      </c>
    </row>
    <row r="85" spans="1:9" ht="30" x14ac:dyDescent="0.25">
      <c r="A85" s="51" t="str">
        <f>IF(zgłoszenia[[#This Row],[ID]]&gt;0,zgłoszenia[[#This Row],[Lp.]]&amp;" "&amp;zgłoszenia[[#This Row],[ID]]&amp;"
"&amp;zgłoszenia[[#This Row],[Nr kance- laryjny]]&amp;"/P/15","---")</f>
        <v>82 AŁ
2311/P/15</v>
      </c>
      <c r="B85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boiska wielofunkcyjnego 
gm. Mielno; ob.Mielno; dz. Nr 56/6</v>
      </c>
      <c r="C85" s="29" t="str">
        <f>IF(zgłoszenia[[#This Row],[Rodzaj zgłoszenia]]&gt;0,zgłoszenia[[#This Row],[Rodzaj zgłoszenia]]," ")</f>
        <v>budowa obiektu - art. 29 ust. 1</v>
      </c>
      <c r="D85" s="47" t="e">
        <f>IF(#REF!&gt;0,#REF!&amp;";
"&amp;#REF!," ")</f>
        <v>#REF!</v>
      </c>
      <c r="E85" s="52" t="str">
        <f ca="1">IF(zgłoszenia[BOŚ Znak sprawy]&gt;0,zgłoszenia[BOŚ Znak sprawy]&amp;"
( "&amp;zgłoszenia[czas rozpatrywania]&amp;" "&amp;"dni )"," ")</f>
        <v>BOŚ.6743.74.2017.AŁ
( 18 dni )</v>
      </c>
      <c r="F85" s="43">
        <f>IF(zgłoszenia[[#This Row],[Data wpływu wniosku]]&gt;0,zgłoszenia[[#This Row],[Data wpływu wniosku]]," ")</f>
        <v>42768</v>
      </c>
      <c r="G85" s="43">
        <f>IF(zgłoszenia[[#This Row],[Data zakończenia sprawy]]&gt;0,zgłoszenia[[#This Row],[Data zakończenia sprawy]]," ")</f>
        <v>42786</v>
      </c>
      <c r="H85" s="44" t="str">
        <f>IF(zgłoszenia[[#This Row],[Sposób zakończenia]]&gt;0,zgłoszenia[[#This Row],[Sposób zakończenia]]," ")</f>
        <v>brak sprzeciwu - zgłoszenie skuteczne</v>
      </c>
      <c r="I85" s="60" t="e">
        <f>IF(#REF!&gt;0,#REF!,"---")</f>
        <v>#REF!</v>
      </c>
    </row>
    <row r="86" spans="1:9" ht="30" x14ac:dyDescent="0.25">
      <c r="A86" s="51" t="str">
        <f>IF(zgłoszenia[[#This Row],[ID]]&gt;0,zgłoszenia[[#This Row],[Lp.]]&amp;" "&amp;zgłoszenia[[#This Row],[ID]]&amp;"
"&amp;zgłoszenia[[#This Row],[Nr kance- laryjny]]&amp;"/P/15","---")</f>
        <v>83 AŁ
2428/P/15</v>
      </c>
      <c r="B86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2 szt - budynek rekreacji indywidualnej 
gm. Mielno; ob.Sarbinowo; dz. Nr 35/2</v>
      </c>
      <c r="C86" s="29" t="str">
        <f>IF(zgłoszenia[[#This Row],[Rodzaj zgłoszenia]]&gt;0,zgłoszenia[[#This Row],[Rodzaj zgłoszenia]]," ")</f>
        <v>budowa obiektu - art. 29 ust. 1</v>
      </c>
      <c r="D86" s="47" t="e">
        <f>IF(#REF!&gt;0,#REF!&amp;";
"&amp;#REF!," ")</f>
        <v>#REF!</v>
      </c>
      <c r="E86" s="52" t="str">
        <f ca="1">IF(zgłoszenia[BOŚ Znak sprawy]&gt;0,zgłoszenia[BOŚ Znak sprawy]&amp;"
( "&amp;zgłoszenia[czas rozpatrywania]&amp;" "&amp;"dni )"," ")</f>
        <v>BOŚ.6743.76.2017.AŁ
( 17 dni )</v>
      </c>
      <c r="F86" s="43">
        <f>IF(zgłoszenia[[#This Row],[Data wpływu wniosku]]&gt;0,zgłoszenia[[#This Row],[Data wpływu wniosku]]," ")</f>
        <v>42769</v>
      </c>
      <c r="G86" s="43">
        <f>IF(zgłoszenia[[#This Row],[Data zakończenia sprawy]]&gt;0,zgłoszenia[[#This Row],[Data zakończenia sprawy]]," ")</f>
        <v>42786</v>
      </c>
      <c r="H86" s="44" t="str">
        <f>IF(zgłoszenia[[#This Row],[Sposób zakończenia]]&gt;0,zgłoszenia[[#This Row],[Sposób zakończenia]]," ")</f>
        <v>brak sprzeciwu - zgłoszenie skuteczne</v>
      </c>
      <c r="I86" s="60" t="e">
        <f>IF(#REF!&gt;0,#REF!,"---")</f>
        <v>#REF!</v>
      </c>
    </row>
    <row r="87" spans="1:9" ht="30" x14ac:dyDescent="0.25">
      <c r="A87" s="51" t="str">
        <f>IF(zgłoszenia[[#This Row],[ID]]&gt;0,zgłoszenia[[#This Row],[Lp.]]&amp;" "&amp;zgłoszenia[[#This Row],[ID]]&amp;"
"&amp;zgłoszenia[[#This Row],[Nr kance- laryjny]]&amp;"/P/15","---")</f>
        <v>84 AŁ
2426/P/15</v>
      </c>
      <c r="B87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2 szt - budynek rekreacji indywidualnej 
gm. Mielno; ob.Sarbinowo; dz. Nr 35/1</v>
      </c>
      <c r="C87" s="29" t="str">
        <f>IF(zgłoszenia[[#This Row],[Rodzaj zgłoszenia]]&gt;0,zgłoszenia[[#This Row],[Rodzaj zgłoszenia]]," ")</f>
        <v>budowa obiektu - art. 29 ust. 1</v>
      </c>
      <c r="D87" s="47" t="e">
        <f>IF(#REF!&gt;0,#REF!&amp;";
"&amp;#REF!," ")</f>
        <v>#REF!</v>
      </c>
      <c r="E87" s="52" t="str">
        <f ca="1">IF(zgłoszenia[BOŚ Znak sprawy]&gt;0,zgłoszenia[BOŚ Znak sprawy]&amp;"
( "&amp;zgłoszenia[czas rozpatrywania]&amp;" "&amp;"dni )"," ")</f>
        <v>BOŚ.6743.75.2017.AŁ
( 17 dni )</v>
      </c>
      <c r="F87" s="43">
        <f>IF(zgłoszenia[[#This Row],[Data wpływu wniosku]]&gt;0,zgłoszenia[[#This Row],[Data wpływu wniosku]]," ")</f>
        <v>42769</v>
      </c>
      <c r="G87" s="43">
        <f>IF(zgłoszenia[[#This Row],[Data zakończenia sprawy]]&gt;0,zgłoszenia[[#This Row],[Data zakończenia sprawy]]," ")</f>
        <v>42786</v>
      </c>
      <c r="H87" s="44" t="str">
        <f>IF(zgłoszenia[[#This Row],[Sposób zakończenia]]&gt;0,zgłoszenia[[#This Row],[Sposób zakończenia]]," ")</f>
        <v>brak sprzeciwu - zgłoszenie skuteczne</v>
      </c>
      <c r="I87" s="60" t="e">
        <f>IF(#REF!&gt;0,#REF!,"---")</f>
        <v>#REF!</v>
      </c>
    </row>
    <row r="88" spans="1:9" ht="45" x14ac:dyDescent="0.25">
      <c r="A88" s="51" t="str">
        <f>IF(zgłoszenia[[#This Row],[ID]]&gt;0,zgłoszenia[[#This Row],[Lp.]]&amp;" "&amp;zgłoszenia[[#This Row],[ID]]&amp;"
"&amp;zgłoszenia[[#This Row],[Nr kance- laryjny]]&amp;"/P/15","---")</f>
        <v>85 SR
2431/P/15</v>
      </c>
      <c r="B88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wodociągowa i kkanalizacyjna 
gm. Mielno; ob.Sarbinowo; dz. Nr 267/2, 267/3, 263/1, 443/4, 443/8</v>
      </c>
      <c r="C88" s="29" t="str">
        <f>IF(zgłoszenia[[#This Row],[Rodzaj zgłoszenia]]&gt;0,zgłoszenia[[#This Row],[Rodzaj zgłoszenia]]," ")</f>
        <v>sieci art.29 ust.1 pkt 19a</v>
      </c>
      <c r="D88" s="47" t="e">
        <f>IF(#REF!&gt;0,#REF!&amp;";
"&amp;#REF!," ")</f>
        <v>#REF!</v>
      </c>
      <c r="E88" s="52" t="str">
        <f ca="1">IF(zgłoszenia[BOŚ Znak sprawy]&gt;0,zgłoszenia[BOŚ Znak sprawy]&amp;"
( "&amp;zgłoszenia[czas rozpatrywania]&amp;" "&amp;"dni )"," ")</f>
        <v>BOŚ.6748.8.2017.SR
( 18 dni )</v>
      </c>
      <c r="F88" s="43">
        <f>IF(zgłoszenia[[#This Row],[Data wpływu wniosku]]&gt;0,zgłoszenia[[#This Row],[Data wpływu wniosku]]," ")</f>
        <v>42769</v>
      </c>
      <c r="G88" s="43">
        <f>IF(zgłoszenia[[#This Row],[Data zakończenia sprawy]]&gt;0,zgłoszenia[[#This Row],[Data zakończenia sprawy]]," ")</f>
        <v>42787</v>
      </c>
      <c r="H88" s="44" t="str">
        <f>IF(zgłoszenia[[#This Row],[Sposób zakończenia]]&gt;0,zgłoszenia[[#This Row],[Sposób zakończenia]]," ")</f>
        <v>brak sprzeciwu - zgłoszenie skuteczne</v>
      </c>
      <c r="I88" s="60" t="e">
        <f>IF(#REF!&gt;0,#REF!,"---")</f>
        <v>#REF!</v>
      </c>
    </row>
    <row r="89" spans="1:9" ht="45" x14ac:dyDescent="0.25">
      <c r="A89" s="51" t="str">
        <f>IF(zgłoszenia[[#This Row],[ID]]&gt;0,zgłoszenia[[#This Row],[Lp.]]&amp;" "&amp;zgłoszenia[[#This Row],[ID]]&amp;"
"&amp;zgłoszenia[[#This Row],[Nr kance- laryjny]]&amp;"/P/15","---")</f>
        <v>86 ŁD
2402/P/15</v>
      </c>
      <c r="B89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kanalizacyjna 
gm. Biesiekierz; ob.Biesiekierz; dz. Nr 112/1, 112/10</v>
      </c>
      <c r="C89" s="29" t="str">
        <f>IF(zgłoszenia[[#This Row],[Rodzaj zgłoszenia]]&gt;0,zgłoszenia[[#This Row],[Rodzaj zgłoszenia]]," ")</f>
        <v>sieci art.29 ust.1 pkt 19a</v>
      </c>
      <c r="D89" s="47" t="e">
        <f>IF(#REF!&gt;0,#REF!&amp;";
"&amp;#REF!," ")</f>
        <v>#REF!</v>
      </c>
      <c r="E89" s="52" t="str">
        <f ca="1">IF(zgłoszenia[BOŚ Znak sprawy]&gt;0,zgłoszenia[BOŚ Znak sprawy]&amp;"
( "&amp;zgłoszenia[czas rozpatrywania]&amp;" "&amp;"dni )"," ")</f>
        <v>BOŚ.6748.11.2017.ŁD
( 7 dni )</v>
      </c>
      <c r="F89" s="43">
        <f>IF(zgłoszenia[[#This Row],[Data wpływu wniosku]]&gt;0,zgłoszenia[[#This Row],[Data wpływu wniosku]]," ")</f>
        <v>42769</v>
      </c>
      <c r="G89" s="43">
        <f>IF(zgłoszenia[[#This Row],[Data zakończenia sprawy]]&gt;0,zgłoszenia[[#This Row],[Data zakończenia sprawy]]," ")</f>
        <v>42776</v>
      </c>
      <c r="H89" s="44" t="str">
        <f>IF(zgłoszenia[[#This Row],[Sposób zakończenia]]&gt;0,zgłoszenia[[#This Row],[Sposób zakończenia]]," ")</f>
        <v>brak sprzeciwu - zgłoszenie skuteczne</v>
      </c>
      <c r="I89" s="60" t="e">
        <f>IF(#REF!&gt;0,#REF!,"---")</f>
        <v>#REF!</v>
      </c>
    </row>
    <row r="90" spans="1:9" ht="60" x14ac:dyDescent="0.25">
      <c r="A90" s="51" t="str">
        <f>IF(zgłoszenia[[#This Row],[ID]]&gt;0,zgłoszenia[[#This Row],[Lp.]]&amp;" "&amp;zgłoszenia[[#This Row],[ID]]&amp;"
"&amp;zgłoszenia[[#This Row],[Nr kance- laryjny]]&amp;"/P/15","---")</f>
        <v>87 EJ
2594/P/15</v>
      </c>
      <c r="B90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z eternitu na blachodachówkę, rozebranie konstrukcji dachowej na nową więźbę dachową  
gm. Świeszyno; ob.Konikowo; dz. Nr 126/17</v>
      </c>
      <c r="C90" s="29" t="str">
        <f>IF(zgłoszenia[[#This Row],[Rodzaj zgłoszenia]]&gt;0,zgłoszenia[[#This Row],[Rodzaj zgłoszenia]]," ")</f>
        <v>roboty budowlane - art. 29 ust. 2</v>
      </c>
      <c r="D90" s="47" t="e">
        <f>IF(#REF!&gt;0,#REF!&amp;";
"&amp;#REF!," ")</f>
        <v>#REF!</v>
      </c>
      <c r="E90" s="52" t="str">
        <f ca="1">IF(zgłoszenia[BOŚ Znak sprawy]&gt;0,zgłoszenia[BOŚ Znak sprawy]&amp;"
( "&amp;zgłoszenia[czas rozpatrywania]&amp;" "&amp;"dni )"," ")</f>
        <v>BOŚ.6743.80.2017.EJ
( 11 dni )</v>
      </c>
      <c r="F90" s="43">
        <f>IF(zgłoszenia[[#This Row],[Data wpływu wniosku]]&gt;0,zgłoszenia[[#This Row],[Data wpływu wniosku]]," ")</f>
        <v>42772</v>
      </c>
      <c r="G90" s="43">
        <f>IF(zgłoszenia[[#This Row],[Data zakończenia sprawy]]&gt;0,zgłoszenia[[#This Row],[Data zakończenia sprawy]]," ")</f>
        <v>42783</v>
      </c>
      <c r="H90" s="44" t="str">
        <f>IF(zgłoszenia[[#This Row],[Sposób zakończenia]]&gt;0,zgłoszenia[[#This Row],[Sposób zakończenia]]," ")</f>
        <v>brak sprzeciwu - zgłoszenie skuteczne</v>
      </c>
      <c r="I90" s="60" t="e">
        <f>IF(#REF!&gt;0,#REF!,"---")</f>
        <v>#REF!</v>
      </c>
    </row>
    <row r="91" spans="1:9" ht="45" x14ac:dyDescent="0.25">
      <c r="A91" s="51" t="str">
        <f>IF(zgłoszenia[[#This Row],[ID]]&gt;0,zgłoszenia[[#This Row],[Lp.]]&amp;" "&amp;zgłoszenia[[#This Row],[ID]]&amp;"
"&amp;zgłoszenia[[#This Row],[Nr kance- laryjny]]&amp;"/P/15","---")</f>
        <v>88 WK
2588/P/15</v>
      </c>
      <c r="B91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Mielno; ob.Mielno; dz. Nr 228/4</v>
      </c>
      <c r="C91" s="29" t="str">
        <f>IF(zgłoszenia[[#This Row],[Rodzaj zgłoszenia]]&gt;0,zgłoszenia[[#This Row],[Rodzaj zgłoszenia]]," ")</f>
        <v>roboty budowlane - art. 29 ust. 2</v>
      </c>
      <c r="D91" s="47" t="e">
        <f>IF(#REF!&gt;0,#REF!&amp;";
"&amp;#REF!," ")</f>
        <v>#REF!</v>
      </c>
      <c r="E91" s="52" t="str">
        <f ca="1">IF(zgłoszenia[BOŚ Znak sprawy]&gt;0,zgłoszenia[BOŚ Znak sprawy]&amp;"
( "&amp;zgłoszenia[czas rozpatrywania]&amp;" "&amp;"dni )"," ")</f>
        <v>BOŚ.6743.79.2017.WK
( 17 dni )</v>
      </c>
      <c r="F91" s="43">
        <f>IF(zgłoszenia[[#This Row],[Data wpływu wniosku]]&gt;0,zgłoszenia[[#This Row],[Data wpływu wniosku]]," ")</f>
        <v>42772</v>
      </c>
      <c r="G91" s="43">
        <f>IF(zgłoszenia[[#This Row],[Data zakończenia sprawy]]&gt;0,zgłoszenia[[#This Row],[Data zakończenia sprawy]]," ")</f>
        <v>42789</v>
      </c>
      <c r="H91" s="44" t="str">
        <f>IF(zgłoszenia[[#This Row],[Sposób zakończenia]]&gt;0,zgłoszenia[[#This Row],[Sposób zakończenia]]," ")</f>
        <v>odmowa wszczęcia</v>
      </c>
      <c r="I91" s="60" t="e">
        <f>IF(#REF!&gt;0,#REF!,"---")</f>
        <v>#REF!</v>
      </c>
    </row>
    <row r="92" spans="1:9" ht="45" x14ac:dyDescent="0.25">
      <c r="A92" s="51" t="str">
        <f>IF(zgłoszenia[[#This Row],[ID]]&gt;0,zgłoszenia[[#This Row],[Lp.]]&amp;" "&amp;zgłoszenia[[#This Row],[ID]]&amp;"
"&amp;zgłoszenia[[#This Row],[Nr kance- laryjny]]&amp;"/P/15","---")</f>
        <v>89 WK
2605/P/15</v>
      </c>
      <c r="B92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byłego budynku stacji paliw z demontażem 3 zbironików paliwa 
gm. Biesiekierz; ob.Świemino; dz. Nr 47/11</v>
      </c>
      <c r="C92" s="29" t="str">
        <f>IF(zgłoszenia[[#This Row],[Rodzaj zgłoszenia]]&gt;0,zgłoszenia[[#This Row],[Rodzaj zgłoszenia]]," ")</f>
        <v>rozbiórka obiektu - art. 31</v>
      </c>
      <c r="D92" s="47" t="e">
        <f>IF(#REF!&gt;0,#REF!&amp;";
"&amp;#REF!," ")</f>
        <v>#REF!</v>
      </c>
      <c r="E92" s="52" t="str">
        <f ca="1">IF(zgłoszenia[BOŚ Znak sprawy]&gt;0,zgłoszenia[BOŚ Znak sprawy]&amp;"
( "&amp;zgłoszenia[czas rozpatrywania]&amp;" "&amp;"dni )"," ")</f>
        <v>BOŚ.6743.78.2017.WK
( 15 dni )</v>
      </c>
      <c r="F92" s="43">
        <f>IF(zgłoszenia[[#This Row],[Data wpływu wniosku]]&gt;0,zgłoszenia[[#This Row],[Data wpływu wniosku]]," ")</f>
        <v>42772</v>
      </c>
      <c r="G92" s="43">
        <f>IF(zgłoszenia[[#This Row],[Data zakończenia sprawy]]&gt;0,zgłoszenia[[#This Row],[Data zakończenia sprawy]]," ")</f>
        <v>42787</v>
      </c>
      <c r="H92" s="44" t="str">
        <f>IF(zgłoszenia[[#This Row],[Sposób zakończenia]]&gt;0,zgłoszenia[[#This Row],[Sposób zakończenia]]," ")</f>
        <v>decyzja sprzeciwu</v>
      </c>
      <c r="I92" s="60" t="e">
        <f>IF(#REF!&gt;0,#REF!,"---")</f>
        <v>#REF!</v>
      </c>
    </row>
    <row r="93" spans="1:9" ht="30" x14ac:dyDescent="0.25">
      <c r="A93" s="51" t="str">
        <f>IF(zgłoszenia[[#This Row],[ID]]&gt;0,zgłoszenia[[#This Row],[Lp.]]&amp;" "&amp;zgłoszenia[[#This Row],[ID]]&amp;"
"&amp;zgłoszenia[[#This Row],[Nr kance- laryjny]]&amp;"/P/15","---")</f>
        <v>90 WK
2606/P/15</v>
      </c>
      <c r="B93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budynku gospodarczego 
gm. Świeszyno; ob.Kurozwęcz; dz. Nr 52/12</v>
      </c>
      <c r="C93" s="29" t="str">
        <f>IF(zgłoszenia[[#This Row],[Rodzaj zgłoszenia]]&gt;0,zgłoszenia[[#This Row],[Rodzaj zgłoszenia]]," ")</f>
        <v>rozbiórka obiektu - art. 31</v>
      </c>
      <c r="D93" s="47" t="e">
        <f>IF(#REF!&gt;0,#REF!&amp;";
"&amp;#REF!," ")</f>
        <v>#REF!</v>
      </c>
      <c r="E93" s="52" t="str">
        <f ca="1">IF(zgłoszenia[BOŚ Znak sprawy]&gt;0,zgłoszenia[BOŚ Znak sprawy]&amp;"
( "&amp;zgłoszenia[czas rozpatrywania]&amp;" "&amp;"dni )"," ")</f>
        <v>BOŚ.6743.77.2017.WK
( 7 dni )</v>
      </c>
      <c r="F93" s="43">
        <f>IF(zgłoszenia[[#This Row],[Data wpływu wniosku]]&gt;0,zgłoszenia[[#This Row],[Data wpływu wniosku]]," ")</f>
        <v>42772</v>
      </c>
      <c r="G93" s="43">
        <f>IF(zgłoszenia[[#This Row],[Data zakończenia sprawy]]&gt;0,zgłoszenia[[#This Row],[Data zakończenia sprawy]]," ")</f>
        <v>42779</v>
      </c>
      <c r="H93" s="44" t="str">
        <f>IF(zgłoszenia[[#This Row],[Sposób zakończenia]]&gt;0,zgłoszenia[[#This Row],[Sposób zakończenia]]," ")</f>
        <v>brak sprzeciwu - zgłoszenie skuteczne</v>
      </c>
      <c r="I93" s="60" t="e">
        <f>IF(#REF!&gt;0,#REF!,"---")</f>
        <v>#REF!</v>
      </c>
    </row>
    <row r="94" spans="1:9" ht="45" x14ac:dyDescent="0.25">
      <c r="A94" s="51" t="str">
        <f>IF(zgłoszenia[[#This Row],[ID]]&gt;0,zgłoszenia[[#This Row],[Lp.]]&amp;" "&amp;zgłoszenia[[#This Row],[ID]]&amp;"
"&amp;zgłoszenia[[#This Row],[Nr kance- laryjny]]&amp;"/P/15","---")</f>
        <v>91 AA
2658/P/15</v>
      </c>
      <c r="B94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na budynku gospodarczym 
gm. Polanów; ob.Rekowo; dz. Nr 8/4</v>
      </c>
      <c r="C94" s="29" t="str">
        <f>IF(zgłoszenia[[#This Row],[Rodzaj zgłoszenia]]&gt;0,zgłoszenia[[#This Row],[Rodzaj zgłoszenia]]," ")</f>
        <v>roboty budowlane - art. 29 ust. 2</v>
      </c>
      <c r="D94" s="47" t="e">
        <f>IF(#REF!&gt;0,#REF!&amp;";
"&amp;#REF!," ")</f>
        <v>#REF!</v>
      </c>
      <c r="E94" s="52" t="str">
        <f ca="1">IF(zgłoszenia[BOŚ Znak sprawy]&gt;0,zgłoszenia[BOŚ Znak sprawy]&amp;"
( "&amp;zgłoszenia[czas rozpatrywania]&amp;" "&amp;"dni )"," ")</f>
        <v>BOŚ.6743.82.2017.AA
( 31 dni )</v>
      </c>
      <c r="F94" s="43">
        <f>IF(zgłoszenia[[#This Row],[Data wpływu wniosku]]&gt;0,zgłoszenia[[#This Row],[Data wpływu wniosku]]," ")</f>
        <v>42773</v>
      </c>
      <c r="G94" s="43">
        <f>IF(zgłoszenia[[#This Row],[Data zakończenia sprawy]]&gt;0,zgłoszenia[[#This Row],[Data zakończenia sprawy]]," ")</f>
        <v>42804</v>
      </c>
      <c r="H94" s="44" t="str">
        <f>IF(zgłoszenia[[#This Row],[Sposób zakończenia]]&gt;0,zgłoszenia[[#This Row],[Sposób zakończenia]]," ")</f>
        <v>brak sprzeciwu - zgłoszenie skuteczne</v>
      </c>
      <c r="I94" s="60" t="e">
        <f>IF(#REF!&gt;0,#REF!,"---")</f>
        <v>#REF!</v>
      </c>
    </row>
    <row r="95" spans="1:9" ht="45" x14ac:dyDescent="0.25">
      <c r="A95" s="51" t="str">
        <f>IF(zgłoszenia[[#This Row],[ID]]&gt;0,zgłoszenia[[#This Row],[Lp.]]&amp;" "&amp;zgłoszenia[[#This Row],[ID]]&amp;"
"&amp;zgłoszenia[[#This Row],[Nr kance- laryjny]]&amp;"/P/15","---")</f>
        <v>92 WK
2685/P/15</v>
      </c>
      <c r="B95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obiektu budowlanego 
gm. Biesiekierz; ob.Parnowo; dz. Nr 107/13</v>
      </c>
      <c r="C95" s="29" t="str">
        <f>IF(zgłoszenia[[#This Row],[Rodzaj zgłoszenia]]&gt;0,zgłoszenia[[#This Row],[Rodzaj zgłoszenia]]," ")</f>
        <v>roboty budowlane - art. 29 ust. 2</v>
      </c>
      <c r="D95" s="47" t="e">
        <f>IF(#REF!&gt;0,#REF!&amp;";
"&amp;#REF!," ")</f>
        <v>#REF!</v>
      </c>
      <c r="E95" s="52" t="str">
        <f ca="1">IF(zgłoszenia[BOŚ Znak sprawy]&gt;0,zgłoszenia[BOŚ Znak sprawy]&amp;"
( "&amp;zgłoszenia[czas rozpatrywania]&amp;" "&amp;"dni )"," ")</f>
        <v>BOŚ.6743.81.2017.WK
( 16 dni )</v>
      </c>
      <c r="F95" s="43">
        <f>IF(zgłoszenia[[#This Row],[Data wpływu wniosku]]&gt;0,zgłoszenia[[#This Row],[Data wpływu wniosku]]," ")</f>
        <v>42773</v>
      </c>
      <c r="G95" s="43">
        <f>IF(zgłoszenia[[#This Row],[Data zakończenia sprawy]]&gt;0,zgłoszenia[[#This Row],[Data zakończenia sprawy]]," ")</f>
        <v>42789</v>
      </c>
      <c r="H95" s="44" t="str">
        <f>IF(zgłoszenia[[#This Row],[Sposób zakończenia]]&gt;0,zgłoszenia[[#This Row],[Sposób zakończenia]]," ")</f>
        <v>brak sprzeciwu - zgłoszenie skuteczne</v>
      </c>
      <c r="I95" s="60" t="e">
        <f>IF(#REF!&gt;0,#REF!,"---")</f>
        <v>#REF!</v>
      </c>
    </row>
    <row r="96" spans="1:9" ht="30" x14ac:dyDescent="0.25">
      <c r="A96" s="51" t="str">
        <f>IF(zgłoszenia[[#This Row],[ID]]&gt;0,zgłoszenia[[#This Row],[Lp.]]&amp;" "&amp;zgłoszenia[[#This Row],[ID]]&amp;"
"&amp;zgłoszenia[[#This Row],[Nr kance- laryjny]]&amp;"/P/15","---")</f>
        <v>93 IN
2661/P/15</v>
      </c>
      <c r="B96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odcinek sieci elektroenergetycznej 
gm. Będzino; ob.Słowienkowo; dz. Nr 49/2</v>
      </c>
      <c r="C96" s="29" t="str">
        <f>IF(zgłoszenia[[#This Row],[Rodzaj zgłoszenia]]&gt;0,zgłoszenia[[#This Row],[Rodzaj zgłoszenia]]," ")</f>
        <v>sieci art.29 ust.1 pkt 19a</v>
      </c>
      <c r="D96" s="47" t="e">
        <f>IF(#REF!&gt;0,#REF!&amp;";
"&amp;#REF!," ")</f>
        <v>#REF!</v>
      </c>
      <c r="E96" s="52" t="str">
        <f ca="1">IF(zgłoszenia[BOŚ Znak sprawy]&gt;0,zgłoszenia[BOŚ Znak sprawy]&amp;"
( "&amp;zgłoszenia[czas rozpatrywania]&amp;" "&amp;"dni )"," ")</f>
        <v>BOŚ.6748.6.2017.IN
( 20 dni )</v>
      </c>
      <c r="F96" s="43">
        <f>IF(zgłoszenia[[#This Row],[Data wpływu wniosku]]&gt;0,zgłoszenia[[#This Row],[Data wpływu wniosku]]," ")</f>
        <v>42773</v>
      </c>
      <c r="G96" s="43">
        <f>IF(zgłoszenia[[#This Row],[Data zakończenia sprawy]]&gt;0,zgłoszenia[[#This Row],[Data zakończenia sprawy]]," ")</f>
        <v>42793</v>
      </c>
      <c r="H96" s="44" t="str">
        <f>IF(zgłoszenia[[#This Row],[Sposób zakończenia]]&gt;0,zgłoszenia[[#This Row],[Sposób zakończenia]]," ")</f>
        <v>brak sprzeciwu - zgłoszenie skuteczne</v>
      </c>
      <c r="I96" s="60" t="e">
        <f>IF(#REF!&gt;0,#REF!,"---")</f>
        <v>#REF!</v>
      </c>
    </row>
    <row r="97" spans="1:9" ht="45" x14ac:dyDescent="0.25">
      <c r="A97" s="51" t="str">
        <f>IF(zgłoszenia[[#This Row],[ID]]&gt;0,zgłoszenia[[#This Row],[Lp.]]&amp;" "&amp;zgłoszenia[[#This Row],[ID]]&amp;"
"&amp;zgłoszenia[[#This Row],[Nr kance- laryjny]]&amp;"/P/15","---")</f>
        <v>94 AŁ
2666/P/15</v>
      </c>
      <c r="B97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użytkowania z lokalu usługowego na mieszkalny 
gm. Mielno; ob.Mielno; dz. Nr 864/4</v>
      </c>
      <c r="C97" s="29" t="str">
        <f>IF(zgłoszenia[[#This Row],[Rodzaj zgłoszenia]]&gt;0,zgłoszenia[[#This Row],[Rodzaj zgłoszenia]]," ")</f>
        <v>zmiana sposobu użytkowania - atr. 71</v>
      </c>
      <c r="D97" s="47" t="e">
        <f>IF(#REF!&gt;0,#REF!&amp;";
"&amp;#REF!," ")</f>
        <v>#REF!</v>
      </c>
      <c r="E97" s="52" t="str">
        <f ca="1">IF(zgłoszenia[BOŚ Znak sprawy]&gt;0,zgłoszenia[BOŚ Znak sprawy]&amp;"
( "&amp;zgłoszenia[czas rozpatrywania]&amp;" "&amp;"dni )"," ")</f>
        <v>BOŚ.6743.89.2017.AŁ
( 27 dni )</v>
      </c>
      <c r="F97" s="43">
        <f>IF(zgłoszenia[[#This Row],[Data wpływu wniosku]]&gt;0,zgłoszenia[[#This Row],[Data wpływu wniosku]]," ")</f>
        <v>42773</v>
      </c>
      <c r="G97" s="43">
        <f>IF(zgłoszenia[[#This Row],[Data zakończenia sprawy]]&gt;0,zgłoszenia[[#This Row],[Data zakończenia sprawy]]," ")</f>
        <v>42800</v>
      </c>
      <c r="H97" s="44" t="str">
        <f>IF(zgłoszenia[[#This Row],[Sposób zakończenia]]&gt;0,zgłoszenia[[#This Row],[Sposób zakończenia]]," ")</f>
        <v>brak sprzeciwu - zgłoszenie skuteczne</v>
      </c>
      <c r="I97" s="60" t="e">
        <f>IF(#REF!&gt;0,#REF!,"---")</f>
        <v>#REF!</v>
      </c>
    </row>
    <row r="98" spans="1:9" ht="30" x14ac:dyDescent="0.25">
      <c r="A98" s="51" t="str">
        <f>IF(zgłoszenia[[#This Row],[ID]]&gt;0,zgłoszenia[[#This Row],[Lp.]]&amp;" "&amp;zgłoszenia[[#This Row],[ID]]&amp;"
"&amp;zgłoszenia[[#This Row],[Nr kance- laryjny]]&amp;"/P/15","---")</f>
        <v>95 WK
2720/P/15</v>
      </c>
      <c r="B98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ob.Sarbinowo; dz. Nr 321/80</v>
      </c>
      <c r="C98" s="29" t="str">
        <f>IF(zgłoszenia[[#This Row],[Rodzaj zgłoszenia]]&gt;0,zgłoszenia[[#This Row],[Rodzaj zgłoszenia]]," ")</f>
        <v>budowa obiektu - art. 29 ust. 1</v>
      </c>
      <c r="D98" s="47" t="e">
        <f>IF(#REF!&gt;0,#REF!&amp;";
"&amp;#REF!," ")</f>
        <v>#REF!</v>
      </c>
      <c r="E98" s="52" t="str">
        <f ca="1">IF(zgłoszenia[BOŚ Znak sprawy]&gt;0,zgłoszenia[BOŚ Znak sprawy]&amp;"
( "&amp;zgłoszenia[czas rozpatrywania]&amp;" "&amp;"dni )"," ")</f>
        <v>BOŚ.6743.88.2017.WK
( 13 dni )</v>
      </c>
      <c r="F98" s="43">
        <f>IF(zgłoszenia[[#This Row],[Data wpływu wniosku]]&gt;0,zgłoszenia[[#This Row],[Data wpływu wniosku]]," ")</f>
        <v>42774</v>
      </c>
      <c r="G98" s="43">
        <f>IF(zgłoszenia[[#This Row],[Data zakończenia sprawy]]&gt;0,zgłoszenia[[#This Row],[Data zakończenia sprawy]]," ")</f>
        <v>42787</v>
      </c>
      <c r="H98" s="44" t="str">
        <f>IF(zgłoszenia[[#This Row],[Sposób zakończenia]]&gt;0,zgłoszenia[[#This Row],[Sposób zakończenia]]," ")</f>
        <v>brak sprzeciwu - zgłoszenie skuteczne</v>
      </c>
      <c r="I98" s="60" t="e">
        <f>IF(#REF!&gt;0,#REF!,"---")</f>
        <v>#REF!</v>
      </c>
    </row>
    <row r="99" spans="1:9" ht="30" x14ac:dyDescent="0.25">
      <c r="A99" s="51" t="str">
        <f>IF(zgłoszenia[[#This Row],[ID]]&gt;0,zgłoszenia[[#This Row],[Lp.]]&amp;" "&amp;zgłoszenia[[#This Row],[ID]]&amp;"
"&amp;zgłoszenia[[#This Row],[Nr kance- laryjny]]&amp;"/P/15","---")</f>
        <v>96 WK
2721/P/15</v>
      </c>
      <c r="B99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ob.Sarbinowo; dz. Nr 321/82</v>
      </c>
      <c r="C99" s="29" t="str">
        <f>IF(zgłoszenia[[#This Row],[Rodzaj zgłoszenia]]&gt;0,zgłoszenia[[#This Row],[Rodzaj zgłoszenia]]," ")</f>
        <v>budowa obiektu - art. 29 ust. 1</v>
      </c>
      <c r="D99" s="47" t="e">
        <f>IF(#REF!&gt;0,#REF!&amp;";
"&amp;#REF!," ")</f>
        <v>#REF!</v>
      </c>
      <c r="E99" s="52" t="str">
        <f ca="1">IF(zgłoszenia[BOŚ Znak sprawy]&gt;0,zgłoszenia[BOŚ Znak sprawy]&amp;"
( "&amp;zgłoszenia[czas rozpatrywania]&amp;" "&amp;"dni )"," ")</f>
        <v>BOŚ.6743.85.2017.WK
( 7 dni )</v>
      </c>
      <c r="F99" s="43">
        <f>IF(zgłoszenia[[#This Row],[Data wpływu wniosku]]&gt;0,zgłoszenia[[#This Row],[Data wpływu wniosku]]," ")</f>
        <v>42774</v>
      </c>
      <c r="G99" s="43">
        <f>IF(zgłoszenia[[#This Row],[Data zakończenia sprawy]]&gt;0,zgłoszenia[[#This Row],[Data zakończenia sprawy]]," ")</f>
        <v>42781</v>
      </c>
      <c r="H99" s="44" t="str">
        <f>IF(zgłoszenia[[#This Row],[Sposób zakończenia]]&gt;0,zgłoszenia[[#This Row],[Sposób zakończenia]]," ")</f>
        <v>brak sprzeciwu - zgłoszenie skuteczne</v>
      </c>
      <c r="I99" s="60" t="e">
        <f>IF(#REF!&gt;0,#REF!,"---")</f>
        <v>#REF!</v>
      </c>
    </row>
    <row r="100" spans="1:9" ht="30" x14ac:dyDescent="0.25">
      <c r="A100" s="51" t="str">
        <f>IF(zgłoszenia[[#This Row],[ID]]&gt;0,zgłoszenia[[#This Row],[Lp.]]&amp;" "&amp;zgłoszenia[[#This Row],[ID]]&amp;"
"&amp;zgłoszenia[[#This Row],[Nr kance- laryjny]]&amp;"/P/15","---")</f>
        <v>97 WK
2722/P/15</v>
      </c>
      <c r="B100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ob.Sarbinowo; dz. Nr 321/81</v>
      </c>
      <c r="C100" s="29" t="str">
        <f>IF(zgłoszenia[[#This Row],[Rodzaj zgłoszenia]]&gt;0,zgłoszenia[[#This Row],[Rodzaj zgłoszenia]]," ")</f>
        <v>budowa obiektu - art. 29 ust. 1</v>
      </c>
      <c r="D100" s="47" t="e">
        <f>IF(#REF!&gt;0,#REF!&amp;";
"&amp;#REF!," ")</f>
        <v>#REF!</v>
      </c>
      <c r="E100" s="52" t="str">
        <f ca="1">IF(zgłoszenia[BOŚ Znak sprawy]&gt;0,zgłoszenia[BOŚ Znak sprawy]&amp;"
( "&amp;zgłoszenia[czas rozpatrywania]&amp;" "&amp;"dni )"," ")</f>
        <v>BOŚ.6743.84.2017.WK
( 7 dni )</v>
      </c>
      <c r="F100" s="43">
        <f>IF(zgłoszenia[[#This Row],[Data wpływu wniosku]]&gt;0,zgłoszenia[[#This Row],[Data wpływu wniosku]]," ")</f>
        <v>42774</v>
      </c>
      <c r="G100" s="43">
        <f>IF(zgłoszenia[[#This Row],[Data zakończenia sprawy]]&gt;0,zgłoszenia[[#This Row],[Data zakończenia sprawy]]," ")</f>
        <v>42781</v>
      </c>
      <c r="H100" s="44" t="str">
        <f>IF(zgłoszenia[[#This Row],[Sposób zakończenia]]&gt;0,zgłoszenia[[#This Row],[Sposób zakończenia]]," ")</f>
        <v>brak sprzeciwu - zgłoszenie skuteczne</v>
      </c>
      <c r="I100" s="60" t="e">
        <f>IF(#REF!&gt;0,#REF!,"---")</f>
        <v>#REF!</v>
      </c>
    </row>
    <row r="101" spans="1:9" ht="30" x14ac:dyDescent="0.25">
      <c r="A101" s="51" t="str">
        <f>IF(zgłoszenia[[#This Row],[ID]]&gt;0,zgłoszenia[[#This Row],[Lp.]]&amp;" "&amp;zgłoszenia[[#This Row],[ID]]&amp;"
"&amp;zgłoszenia[[#This Row],[Nr kance- laryjny]]&amp;"/P/15","---")</f>
        <v>98 EJ
2683/P/15</v>
      </c>
      <c r="B101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wody, kanalizacji i energetyczne 
gm. Świeszyno; ob.Chałupy; dz. Nr 201/47</v>
      </c>
      <c r="C101" s="29" t="str">
        <f>IF(zgłoszenia[[#This Row],[Rodzaj zgłoszenia]]&gt;0,zgłoszenia[[#This Row],[Rodzaj zgłoszenia]]," ")</f>
        <v>budowa obiektu - art. 29 ust. 1</v>
      </c>
      <c r="D101" s="47" t="e">
        <f>IF(#REF!&gt;0,#REF!&amp;";
"&amp;#REF!," ")</f>
        <v>#REF!</v>
      </c>
      <c r="E101" s="52" t="str">
        <f ca="1">IF(zgłoszenia[BOŚ Znak sprawy]&gt;0,zgłoszenia[BOŚ Znak sprawy]&amp;"
( "&amp;zgłoszenia[czas rozpatrywania]&amp;" "&amp;"dni )"," ")</f>
        <v>BOŚ.6743.87.2017.EJ
( 10 dni )</v>
      </c>
      <c r="F101" s="43">
        <f>IF(zgłoszenia[[#This Row],[Data wpływu wniosku]]&gt;0,zgłoszenia[[#This Row],[Data wpływu wniosku]]," ")</f>
        <v>42773</v>
      </c>
      <c r="G101" s="43">
        <f>IF(zgłoszenia[[#This Row],[Data zakończenia sprawy]]&gt;0,zgłoszenia[[#This Row],[Data zakończenia sprawy]]," ")</f>
        <v>42783</v>
      </c>
      <c r="H101" s="44" t="str">
        <f>IF(zgłoszenia[[#This Row],[Sposób zakończenia]]&gt;0,zgłoszenia[[#This Row],[Sposób zakończenia]]," ")</f>
        <v>brak sprzeciwu - zgłoszenie skuteczne</v>
      </c>
      <c r="I101" s="60" t="e">
        <f>IF(#REF!&gt;0,#REF!,"---")</f>
        <v>#REF!</v>
      </c>
    </row>
    <row r="102" spans="1:9" ht="45" x14ac:dyDescent="0.25">
      <c r="A102" s="51" t="str">
        <f>IF(zgłoszenia[[#This Row],[ID]]&gt;0,zgłoszenia[[#This Row],[Lp.]]&amp;" "&amp;zgłoszenia[[#This Row],[ID]]&amp;"
"&amp;zgłoszenia[[#This Row],[Nr kance- laryjny]]&amp;"/P/15","---")</f>
        <v>99 WK
2772/P/15</v>
      </c>
      <c r="B102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ob.Łazy; dz. Nr 69</v>
      </c>
      <c r="C102" s="29" t="str">
        <f>IF(zgłoszenia[[#This Row],[Rodzaj zgłoszenia]]&gt;0,zgłoszenia[[#This Row],[Rodzaj zgłoszenia]]," ")</f>
        <v>tymczasowy obiekt - art. 29 ust. 1, pkt 12</v>
      </c>
      <c r="D102" s="47" t="e">
        <f>IF(#REF!&gt;0,#REF!&amp;";
"&amp;#REF!," ")</f>
        <v>#REF!</v>
      </c>
      <c r="E102" s="52" t="str">
        <f ca="1">IF(zgłoszenia[BOŚ Znak sprawy]&gt;0,zgłoszenia[BOŚ Znak sprawy]&amp;"
( "&amp;zgłoszenia[czas rozpatrywania]&amp;" "&amp;"dni )"," ")</f>
        <v>BOŚ.6743.83.2017.WK
( 5 dni )</v>
      </c>
      <c r="F102" s="43">
        <f>IF(zgłoszenia[[#This Row],[Data wpływu wniosku]]&gt;0,zgłoszenia[[#This Row],[Data wpływu wniosku]]," ")</f>
        <v>42774</v>
      </c>
      <c r="G102" s="43">
        <f>IF(zgłoszenia[[#This Row],[Data zakończenia sprawy]]&gt;0,zgłoszenia[[#This Row],[Data zakończenia sprawy]]," ")</f>
        <v>42779</v>
      </c>
      <c r="H102" s="44" t="str">
        <f>IF(zgłoszenia[[#This Row],[Sposób zakończenia]]&gt;0,zgłoszenia[[#This Row],[Sposób zakończenia]]," ")</f>
        <v>brak sprzeciwu - zgłoszenie skuteczne</v>
      </c>
      <c r="I102" s="60" t="e">
        <f>IF(#REF!&gt;0,#REF!,"---")</f>
        <v>#REF!</v>
      </c>
    </row>
    <row r="103" spans="1:9" ht="45" x14ac:dyDescent="0.25">
      <c r="A103" s="51" t="str">
        <f>IF(zgłoszenia[[#This Row],[ID]]&gt;0,zgłoszenia[[#This Row],[Lp.]]&amp;" "&amp;zgłoszenia[[#This Row],[ID]]&amp;"
"&amp;zgłoszenia[[#This Row],[Nr kance- laryjny]]&amp;"/P/15","---")</f>
        <v>100 AŁ
2777/P/15</v>
      </c>
      <c r="B103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sposobu użytkowania budynku z mieszkalno-usługowego na mieszkalny 
gm. Mielno; ob.Sarbinowo; dz. Nr 390/40</v>
      </c>
      <c r="C103" s="29" t="str">
        <f>IF(zgłoszenia[[#This Row],[Rodzaj zgłoszenia]]&gt;0,zgłoszenia[[#This Row],[Rodzaj zgłoszenia]]," ")</f>
        <v>zmiana sposobu użytkowania - atr. 71</v>
      </c>
      <c r="D103" s="47" t="e">
        <f>IF(#REF!&gt;0,#REF!&amp;";
"&amp;#REF!," ")</f>
        <v>#REF!</v>
      </c>
      <c r="E103" s="52" t="str">
        <f ca="1">IF(zgłoszenia[BOŚ Znak sprawy]&gt;0,zgłoszenia[BOŚ Znak sprawy]&amp;"
( "&amp;zgłoszenia[czas rozpatrywania]&amp;" "&amp;"dni )"," ")</f>
        <v>BOŚ.6743.90.2017.AŁ
( 26 dni )</v>
      </c>
      <c r="F103" s="43">
        <f>IF(zgłoszenia[[#This Row],[Data wpływu wniosku]]&gt;0,zgłoszenia[[#This Row],[Data wpływu wniosku]]," ")</f>
        <v>42774</v>
      </c>
      <c r="G103" s="43">
        <f>IF(zgłoszenia[[#This Row],[Data zakończenia sprawy]]&gt;0,zgłoszenia[[#This Row],[Data zakończenia sprawy]]," ")</f>
        <v>42800</v>
      </c>
      <c r="H103" s="44" t="str">
        <f>IF(zgłoszenia[[#This Row],[Sposób zakończenia]]&gt;0,zgłoszenia[[#This Row],[Sposób zakończenia]]," ")</f>
        <v>brak sprzeciwu - zgłoszenie skuteczne</v>
      </c>
      <c r="I103" s="60" t="e">
        <f>IF(#REF!&gt;0,#REF!,"---")</f>
        <v>#REF!</v>
      </c>
    </row>
    <row r="104" spans="1:9" ht="45" x14ac:dyDescent="0.25">
      <c r="A104" s="51" t="str">
        <f>IF(zgłoszenia[[#This Row],[ID]]&gt;0,zgłoszenia[[#This Row],[Lp.]]&amp;" "&amp;zgłoszenia[[#This Row],[ID]]&amp;"
"&amp;zgłoszenia[[#This Row],[Nr kance- laryjny]]&amp;"/P/15","---")</f>
        <v>101 SR
2776/P/15</v>
      </c>
      <c r="B104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ob.Mielno; dz. Nr 54/9</v>
      </c>
      <c r="C104" s="29" t="str">
        <f>IF(zgłoszenia[[#This Row],[Rodzaj zgłoszenia]]&gt;0,zgłoszenia[[#This Row],[Rodzaj zgłoszenia]]," ")</f>
        <v>tymczasowy obiekt - art. 29 ust. 1, pkt 12</v>
      </c>
      <c r="D104" s="47" t="e">
        <f>IF(#REF!&gt;0,#REF!&amp;";
"&amp;#REF!," ")</f>
        <v>#REF!</v>
      </c>
      <c r="E104" s="52" t="str">
        <f ca="1">IF(zgłoszenia[BOŚ Znak sprawy]&gt;0,zgłoszenia[BOŚ Znak sprawy]&amp;"
( "&amp;zgłoszenia[czas rozpatrywania]&amp;" "&amp;"dni )"," ")</f>
        <v>BOŚ.6743.106.2017.SR
( 26 dni )</v>
      </c>
      <c r="F104" s="43">
        <f>IF(zgłoszenia[[#This Row],[Data wpływu wniosku]]&gt;0,zgłoszenia[[#This Row],[Data wpływu wniosku]]," ")</f>
        <v>42774</v>
      </c>
      <c r="G104" s="43">
        <f>IF(zgłoszenia[[#This Row],[Data zakończenia sprawy]]&gt;0,zgłoszenia[[#This Row],[Data zakończenia sprawy]]," ")</f>
        <v>42800</v>
      </c>
      <c r="H104" s="44" t="str">
        <f>IF(zgłoszenia[[#This Row],[Sposób zakończenia]]&gt;0,zgłoszenia[[#This Row],[Sposób zakończenia]]," ")</f>
        <v>brak sprzeciwu - zgłoszenie skuteczne</v>
      </c>
      <c r="I104" s="60" t="e">
        <f>IF(#REF!&gt;0,#REF!,"---")</f>
        <v>#REF!</v>
      </c>
    </row>
    <row r="105" spans="1:9" ht="45" x14ac:dyDescent="0.25">
      <c r="A105" s="51" t="str">
        <f>IF(zgłoszenia[[#This Row],[ID]]&gt;0,zgłoszenia[[#This Row],[Lp.]]&amp;" "&amp;zgłoszenia[[#This Row],[ID]]&amp;"
"&amp;zgłoszenia[[#This Row],[Nr kance- laryjny]]&amp;"/P/15","---")</f>
        <v>102 MS
2752/P/15</v>
      </c>
      <c r="B105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Sianów; ob.Szczeglino Nowe; dz. Nr 77/1</v>
      </c>
      <c r="C105" s="29" t="str">
        <f>IF(zgłoszenia[[#This Row],[Rodzaj zgłoszenia]]&gt;0,zgłoszenia[[#This Row],[Rodzaj zgłoszenia]]," ")</f>
        <v>roboty budowlane - art. 29 ust. 2</v>
      </c>
      <c r="D105" s="47" t="e">
        <f>IF(#REF!&gt;0,#REF!&amp;";
"&amp;#REF!," ")</f>
        <v>#REF!</v>
      </c>
      <c r="E105" s="52" t="str">
        <f ca="1">IF(zgłoszenia[BOŚ Znak sprawy]&gt;0,zgłoszenia[BOŚ Znak sprawy]&amp;"
( "&amp;zgłoszenia[czas rozpatrywania]&amp;" "&amp;"dni )"," ")</f>
        <v>BOŚ.6743.86.2017.MS
( 19 dni )</v>
      </c>
      <c r="F105" s="43">
        <f>IF(zgłoszenia[[#This Row],[Data wpływu wniosku]]&gt;0,zgłoszenia[[#This Row],[Data wpływu wniosku]]," ")</f>
        <v>42774</v>
      </c>
      <c r="G105" s="43">
        <f>IF(zgłoszenia[[#This Row],[Data zakończenia sprawy]]&gt;0,zgłoszenia[[#This Row],[Data zakończenia sprawy]]," ")</f>
        <v>42793</v>
      </c>
      <c r="H105" s="44" t="str">
        <f>IF(zgłoszenia[[#This Row],[Sposób zakończenia]]&gt;0,zgłoszenia[[#This Row],[Sposób zakończenia]]," ")</f>
        <v>odmowa wszczęcia</v>
      </c>
      <c r="I105" s="60" t="e">
        <f>IF(#REF!&gt;0,#REF!,"---")</f>
        <v>#REF!</v>
      </c>
    </row>
    <row r="106" spans="1:9" ht="45" x14ac:dyDescent="0.25">
      <c r="A106" s="51" t="str">
        <f>IF(zgłoszenia[[#This Row],[ID]]&gt;0,zgłoszenia[[#This Row],[Lp.]]&amp;" "&amp;zgłoszenia[[#This Row],[ID]]&amp;"
"&amp;zgłoszenia[[#This Row],[Nr kance- laryjny]]&amp;"/P/15","---")</f>
        <v>103 ŁD
2781/P/15</v>
      </c>
      <c r="B106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schodów 
gm. Biesiekierz; ob.Kraśnik Koszaliński; dz. Nr 275</v>
      </c>
      <c r="C106" s="29" t="str">
        <f>IF(zgłoszenia[[#This Row],[Rodzaj zgłoszenia]]&gt;0,zgłoszenia[[#This Row],[Rodzaj zgłoszenia]]," ")</f>
        <v>roboty budowlane - art. 29 ust. 2</v>
      </c>
      <c r="D106" s="47" t="e">
        <f>IF(#REF!&gt;0,#REF!&amp;";
"&amp;#REF!," ")</f>
        <v>#REF!</v>
      </c>
      <c r="E106" s="52" t="str">
        <f ca="1">IF(zgłoszenia[BOŚ Znak sprawy]&gt;0,zgłoszenia[BOŚ Znak sprawy]&amp;"
( "&amp;zgłoszenia[czas rozpatrywania]&amp;" "&amp;"dni )"," ")</f>
        <v>BOŚ.6743.130.2017.ŁD
( 9 dni )</v>
      </c>
      <c r="F106" s="43">
        <f>IF(zgłoszenia[[#This Row],[Data wpływu wniosku]]&gt;0,zgłoszenia[[#This Row],[Data wpływu wniosku]]," ")</f>
        <v>42774</v>
      </c>
      <c r="G106" s="43">
        <f>IF(zgłoszenia[[#This Row],[Data zakończenia sprawy]]&gt;0,zgłoszenia[[#This Row],[Data zakończenia sprawy]]," ")</f>
        <v>42783</v>
      </c>
      <c r="H106" s="44" t="str">
        <f>IF(zgłoszenia[[#This Row],[Sposób zakończenia]]&gt;0,zgłoszenia[[#This Row],[Sposób zakończenia]]," ")</f>
        <v>brak sprzeciwu - zgłoszenie skuteczne</v>
      </c>
      <c r="I106" s="60" t="e">
        <f>IF(#REF!&gt;0,#REF!,"---")</f>
        <v>#REF!</v>
      </c>
    </row>
    <row r="107" spans="1:9" ht="45" x14ac:dyDescent="0.25">
      <c r="A107" s="51" t="str">
        <f>IF(zgłoszenia[[#This Row],[ID]]&gt;0,zgłoszenia[[#This Row],[Lp.]]&amp;" "&amp;zgłoszenia[[#This Row],[ID]]&amp;"
"&amp;zgłoszenia[[#This Row],[Nr kance- laryjny]]&amp;"/P/15","---")</f>
        <v>104 AŁ
2832/P/15</v>
      </c>
      <c r="B107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Mielno; ob.Sarbinowo; dz. Nr 353</v>
      </c>
      <c r="C107" s="29" t="str">
        <f>IF(zgłoszenia[[#This Row],[Rodzaj zgłoszenia]]&gt;0,zgłoszenia[[#This Row],[Rodzaj zgłoszenia]]," ")</f>
        <v>roboty budowlane - art. 29 ust. 2</v>
      </c>
      <c r="D107" s="47" t="e">
        <f>IF(#REF!&gt;0,#REF!&amp;";
"&amp;#REF!," ")</f>
        <v>#REF!</v>
      </c>
      <c r="E107" s="52" t="str">
        <f ca="1">IF(zgłoszenia[BOŚ Znak sprawy]&gt;0,zgłoszenia[BOŚ Znak sprawy]&amp;"
( "&amp;zgłoszenia[czas rozpatrywania]&amp;" "&amp;"dni )"," ")</f>
        <v>BOŚ.6743.113.2017.AŁ
( 18 dni )</v>
      </c>
      <c r="F107" s="43">
        <f>IF(zgłoszenia[[#This Row],[Data wpływu wniosku]]&gt;0,zgłoszenia[[#This Row],[Data wpływu wniosku]]," ")</f>
        <v>42775</v>
      </c>
      <c r="G107" s="43">
        <f>IF(zgłoszenia[[#This Row],[Data zakończenia sprawy]]&gt;0,zgłoszenia[[#This Row],[Data zakończenia sprawy]]," ")</f>
        <v>42793</v>
      </c>
      <c r="H107" s="44" t="str">
        <f>IF(zgłoszenia[[#This Row],[Sposób zakończenia]]&gt;0,zgłoszenia[[#This Row],[Sposób zakończenia]]," ")</f>
        <v>odmowa wszczęcia</v>
      </c>
      <c r="I107" s="60" t="e">
        <f>IF(#REF!&gt;0,#REF!,"---")</f>
        <v>#REF!</v>
      </c>
    </row>
    <row r="108" spans="1:9" ht="30" x14ac:dyDescent="0.25">
      <c r="A108" s="51" t="str">
        <f>IF(zgłoszenia[[#This Row],[ID]]&gt;0,zgłoszenia[[#This Row],[Lp.]]&amp;" "&amp;zgłoszenia[[#This Row],[ID]]&amp;"
"&amp;zgłoszenia[[#This Row],[Nr kance- laryjny]]&amp;"/P/15","---")</f>
        <v>105 WK
2975/P/15</v>
      </c>
      <c r="B108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Bobolice; ob.Głodowa; dz. Nr 4/1</v>
      </c>
      <c r="C108" s="29" t="str">
        <f>IF(zgłoszenia[[#This Row],[Rodzaj zgłoszenia]]&gt;0,zgłoszenia[[#This Row],[Rodzaj zgłoszenia]]," ")</f>
        <v>budowa obiektu - art. 29 ust. 1</v>
      </c>
      <c r="D108" s="47" t="e">
        <f>IF(#REF!&gt;0,#REF!&amp;";
"&amp;#REF!," ")</f>
        <v>#REF!</v>
      </c>
      <c r="E108" s="52" t="str">
        <f ca="1">IF(zgłoszenia[BOŚ Znak sprawy]&gt;0,zgłoszenia[BOŚ Znak sprawy]&amp;"
( "&amp;zgłoszenia[czas rozpatrywania]&amp;" "&amp;"dni )"," ")</f>
        <v>BOŚ.6743.93.2017.WK
( 33 dni )</v>
      </c>
      <c r="F108" s="43">
        <f>IF(zgłoszenia[[#This Row],[Data wpływu wniosku]]&gt;0,zgłoszenia[[#This Row],[Data wpływu wniosku]]," ")</f>
        <v>42776</v>
      </c>
      <c r="G108" s="43">
        <f>IF(zgłoszenia[[#This Row],[Data zakończenia sprawy]]&gt;0,zgłoszenia[[#This Row],[Data zakończenia sprawy]]," ")</f>
        <v>42809</v>
      </c>
      <c r="H108" s="44" t="str">
        <f>IF(zgłoszenia[[#This Row],[Sposób zakończenia]]&gt;0,zgłoszenia[[#This Row],[Sposób zakończenia]]," ")</f>
        <v>decyzja sprzeciwu</v>
      </c>
      <c r="I108" s="60" t="e">
        <f>IF(#REF!&gt;0,#REF!,"---")</f>
        <v>#REF!</v>
      </c>
    </row>
    <row r="109" spans="1:9" ht="30" x14ac:dyDescent="0.25">
      <c r="A109" s="51" t="str">
        <f>IF(zgłoszenia[[#This Row],[ID]]&gt;0,zgłoszenia[[#This Row],[Lp.]]&amp;" "&amp;zgłoszenia[[#This Row],[ID]]&amp;"
"&amp;zgłoszenia[[#This Row],[Nr kance- laryjny]]&amp;"/P/15","---")</f>
        <v>106 EJ
2990/P/15</v>
      </c>
      <c r="B109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garaż wolnostojący 
gm. Świeszyno; ob.Świeszyno; dz. Nr 472/9</v>
      </c>
      <c r="C109" s="29" t="str">
        <f>IF(zgłoszenia[[#This Row],[Rodzaj zgłoszenia]]&gt;0,zgłoszenia[[#This Row],[Rodzaj zgłoszenia]]," ")</f>
        <v>budowa obiektu - art. 29 ust. 1</v>
      </c>
      <c r="D109" s="47" t="e">
        <f>IF(#REF!&gt;0,#REF!&amp;";
"&amp;#REF!," ")</f>
        <v>#REF!</v>
      </c>
      <c r="E109" s="52" t="str">
        <f ca="1">IF(zgłoszenia[BOŚ Znak sprawy]&gt;0,zgłoszenia[BOŚ Znak sprawy]&amp;"
( "&amp;zgłoszenia[czas rozpatrywania]&amp;" "&amp;"dni )"," ")</f>
        <v>BOŚ.6743.91.2017.EJ
( 14 dni )</v>
      </c>
      <c r="F109" s="43">
        <f>IF(zgłoszenia[[#This Row],[Data wpływu wniosku]]&gt;0,zgłoszenia[[#This Row],[Data wpływu wniosku]]," ")</f>
        <v>42776</v>
      </c>
      <c r="G109" s="43">
        <f>IF(zgłoszenia[[#This Row],[Data zakończenia sprawy]]&gt;0,zgłoszenia[[#This Row],[Data zakończenia sprawy]]," ")</f>
        <v>42790</v>
      </c>
      <c r="H109" s="44" t="str">
        <f>IF(zgłoszenia[[#This Row],[Sposób zakończenia]]&gt;0,zgłoszenia[[#This Row],[Sposób zakończenia]]," ")</f>
        <v>brak sprzeciwu - zgłoszenie skuteczne</v>
      </c>
      <c r="I109" s="60" t="e">
        <f>IF(#REF!&gt;0,#REF!,"---")</f>
        <v>#REF!</v>
      </c>
    </row>
    <row r="110" spans="1:9" ht="45" x14ac:dyDescent="0.25">
      <c r="A110" s="51" t="str">
        <f>IF(zgłoszenia[[#This Row],[ID]]&gt;0,zgłoszenia[[#This Row],[Lp.]]&amp;" "&amp;zgłoszenia[[#This Row],[ID]]&amp;"
"&amp;zgłoszenia[[#This Row],[Nr kance- laryjny]]&amp;"/P/15","---")</f>
        <v>107 ŁD
3093/P/15</v>
      </c>
      <c r="B110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poszycia dachowego 
gm. Biesiekierz; ob.Warnino; dz. Nr 177</v>
      </c>
      <c r="C110" s="29" t="str">
        <f>IF(zgłoszenia[[#This Row],[Rodzaj zgłoszenia]]&gt;0,zgłoszenia[[#This Row],[Rodzaj zgłoszenia]]," ")</f>
        <v>roboty budowlane - art. 29 ust. 2</v>
      </c>
      <c r="D110" s="47" t="e">
        <f>IF(#REF!&gt;0,#REF!&amp;";
"&amp;#REF!," ")</f>
        <v>#REF!</v>
      </c>
      <c r="E110" s="52" t="str">
        <f ca="1">IF(zgłoszenia[BOŚ Znak sprawy]&gt;0,zgłoszenia[BOŚ Znak sprawy]&amp;"
( "&amp;zgłoszenia[czas rozpatrywania]&amp;" "&amp;"dni )"," ")</f>
        <v>BOŚ.6743.129.2017.ŁD
( 16 dni )</v>
      </c>
      <c r="F110" s="43">
        <f>IF(zgłoszenia[[#This Row],[Data wpływu wniosku]]&gt;0,zgłoszenia[[#This Row],[Data wpływu wniosku]]," ")</f>
        <v>42779</v>
      </c>
      <c r="G110" s="43">
        <f>IF(zgłoszenia[[#This Row],[Data zakończenia sprawy]]&gt;0,zgłoszenia[[#This Row],[Data zakończenia sprawy]]," ")</f>
        <v>42795</v>
      </c>
      <c r="H110" s="44" t="str">
        <f>IF(zgłoszenia[[#This Row],[Sposób zakończenia]]&gt;0,zgłoszenia[[#This Row],[Sposób zakończenia]]," ")</f>
        <v>brak sprzeciwu - zgłoszenie skuteczne</v>
      </c>
      <c r="I110" s="60" t="e">
        <f>IF(#REF!&gt;0,#REF!,"---")</f>
        <v>#REF!</v>
      </c>
    </row>
    <row r="111" spans="1:9" ht="30" x14ac:dyDescent="0.25">
      <c r="A111" s="51" t="str">
        <f>IF(zgłoszenia[[#This Row],[ID]]&gt;0,zgłoszenia[[#This Row],[Lp.]]&amp;" "&amp;zgłoszenia[[#This Row],[ID]]&amp;"
"&amp;zgłoszenia[[#This Row],[Nr kance- laryjny]]&amp;"/P/15","---")</f>
        <v>108 AA
3084/P/15</v>
      </c>
      <c r="B111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garażu 
gm. Bobolice; ob.Chlebowo; dz. Nr 616/5</v>
      </c>
      <c r="C111" s="29" t="str">
        <f>IF(zgłoszenia[[#This Row],[Rodzaj zgłoszenia]]&gt;0,zgłoszenia[[#This Row],[Rodzaj zgłoszenia]]," ")</f>
        <v>rozbiórka obiektu - art. 31</v>
      </c>
      <c r="D111" s="47" t="e">
        <f>IF(#REF!&gt;0,#REF!&amp;";
"&amp;#REF!," ")</f>
        <v>#REF!</v>
      </c>
      <c r="E111" s="52" t="str">
        <f ca="1">IF(zgłoszenia[BOŚ Znak sprawy]&gt;0,zgłoszenia[BOŚ Znak sprawy]&amp;"
( "&amp;zgłoszenia[czas rozpatrywania]&amp;" "&amp;"dni )"," ")</f>
        <v>BOŚ.6743.92.2017.AA
( 17 dni )</v>
      </c>
      <c r="F111" s="43">
        <f>IF(zgłoszenia[[#This Row],[Data wpływu wniosku]]&gt;0,zgłoszenia[[#This Row],[Data wpływu wniosku]]," ")</f>
        <v>42779</v>
      </c>
      <c r="G111" s="43">
        <f>IF(zgłoszenia[[#This Row],[Data zakończenia sprawy]]&gt;0,zgłoszenia[[#This Row],[Data zakończenia sprawy]]," ")</f>
        <v>42796</v>
      </c>
      <c r="H111" s="44" t="str">
        <f>IF(zgłoszenia[[#This Row],[Sposób zakończenia]]&gt;0,zgłoszenia[[#This Row],[Sposób zakończenia]]," ")</f>
        <v>brak sprzeciwu - zgłoszenie skuteczne</v>
      </c>
      <c r="I111" s="60" t="e">
        <f>IF(#REF!&gt;0,#REF!,"---")</f>
        <v>#REF!</v>
      </c>
    </row>
    <row r="112" spans="1:9" ht="45" x14ac:dyDescent="0.25">
      <c r="A112" s="51" t="str">
        <f>IF(zgłoszenia[[#This Row],[ID]]&gt;0,zgłoszenia[[#This Row],[Lp.]]&amp;" "&amp;zgłoszenia[[#This Row],[ID]]&amp;"
"&amp;zgłoszenia[[#This Row],[Nr kance- laryjny]]&amp;"/P/15","---")</f>
        <v>109 WK
3121/P/15</v>
      </c>
      <c r="B112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budowlany 
gm. Mielno; ob.Gąski; dz. Nr 43</v>
      </c>
      <c r="C112" s="29" t="str">
        <f>IF(zgłoszenia[[#This Row],[Rodzaj zgłoszenia]]&gt;0,zgłoszenia[[#This Row],[Rodzaj zgłoszenia]]," ")</f>
        <v>tymczasowy obiekt - art. 29 ust. 1, pkt 12</v>
      </c>
      <c r="D112" s="47" t="e">
        <f>IF(#REF!&gt;0,#REF!&amp;";
"&amp;#REF!," ")</f>
        <v>#REF!</v>
      </c>
      <c r="E112" s="52" t="str">
        <f ca="1">IF(zgłoszenia[BOŚ Znak sprawy]&gt;0,zgłoszenia[BOŚ Znak sprawy]&amp;"
( "&amp;zgłoszenia[czas rozpatrywania]&amp;" "&amp;"dni )"," ")</f>
        <v>BOŚ.6743.94.2017.WK
( 4 dni )</v>
      </c>
      <c r="F112" s="43">
        <f>IF(zgłoszenia[[#This Row],[Data wpływu wniosku]]&gt;0,zgłoszenia[[#This Row],[Data wpływu wniosku]]," ")</f>
        <v>42779</v>
      </c>
      <c r="G112" s="43">
        <f>IF(zgłoszenia[[#This Row],[Data zakończenia sprawy]]&gt;0,zgłoszenia[[#This Row],[Data zakończenia sprawy]]," ")</f>
        <v>42783</v>
      </c>
      <c r="H112" s="44" t="str">
        <f>IF(zgłoszenia[[#This Row],[Sposób zakończenia]]&gt;0,zgłoszenia[[#This Row],[Sposób zakończenia]]," ")</f>
        <v>brak sprzeciwu - zgłoszenie skuteczne</v>
      </c>
      <c r="I112" s="60" t="e">
        <f>IF(#REF!&gt;0,#REF!,"---")</f>
        <v>#REF!</v>
      </c>
    </row>
    <row r="113" spans="1:9" ht="45" x14ac:dyDescent="0.25">
      <c r="A113" s="51" t="str">
        <f>IF(zgłoszenia[[#This Row],[ID]]&gt;0,zgłoszenia[[#This Row],[Lp.]]&amp;" "&amp;zgłoszenia[[#This Row],[ID]]&amp;"
"&amp;zgłoszenia[[#This Row],[Nr kance- laryjny]]&amp;"/P/15","---")</f>
        <v>110 MS
3171/P/15</v>
      </c>
      <c r="B113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Sianów; ob.Węgorzewo; dz. Nr 168/4</v>
      </c>
      <c r="C113" s="29" t="str">
        <f>IF(zgłoszenia[[#This Row],[Rodzaj zgłoszenia]]&gt;0,zgłoszenia[[#This Row],[Rodzaj zgłoszenia]]," ")</f>
        <v>roboty budowlane - art. 29 ust. 2</v>
      </c>
      <c r="D113" s="47" t="e">
        <f>IF(#REF!&gt;0,#REF!&amp;";
"&amp;#REF!," ")</f>
        <v>#REF!</v>
      </c>
      <c r="E113" s="52" t="str">
        <f ca="1">IF(zgłoszenia[BOŚ Znak sprawy]&gt;0,zgłoszenia[BOŚ Znak sprawy]&amp;"
( "&amp;zgłoszenia[czas rozpatrywania]&amp;" "&amp;"dni )"," ")</f>
        <v>BOŚ.6743.100.2017.MS
( 17 dni )</v>
      </c>
      <c r="F113" s="43">
        <f>IF(zgłoszenia[[#This Row],[Data wpływu wniosku]]&gt;0,zgłoszenia[[#This Row],[Data wpływu wniosku]]," ")</f>
        <v>42780</v>
      </c>
      <c r="G113" s="43">
        <f>IF(zgłoszenia[[#This Row],[Data zakończenia sprawy]]&gt;0,zgłoszenia[[#This Row],[Data zakończenia sprawy]]," ")</f>
        <v>42797</v>
      </c>
      <c r="H113" s="44" t="str">
        <f>IF(zgłoszenia[[#This Row],[Sposób zakończenia]]&gt;0,zgłoszenia[[#This Row],[Sposób zakończenia]]," ")</f>
        <v>brak sprzeciwu - zgłoszenie skuteczne</v>
      </c>
      <c r="I113" s="60" t="e">
        <f>IF(#REF!&gt;0,#REF!,"---")</f>
        <v>#REF!</v>
      </c>
    </row>
    <row r="114" spans="1:9" ht="30" x14ac:dyDescent="0.25">
      <c r="A114" s="51" t="str">
        <f>IF(zgłoszenia[[#This Row],[ID]]&gt;0,zgłoszenia[[#This Row],[Lp.]]&amp;" "&amp;zgłoszenia[[#This Row],[ID]]&amp;"
"&amp;zgłoszenia[[#This Row],[Nr kance- laryjny]]&amp;"/P/15","---")</f>
        <v>111 WK
3218/P/15</v>
      </c>
      <c r="B114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gospodarcze 
gm. Mielno; ob.Chłopy; dz. Nr 150/12</v>
      </c>
      <c r="C114" s="29" t="str">
        <f>IF(zgłoszenia[[#This Row],[Rodzaj zgłoszenia]]&gt;0,zgłoszenia[[#This Row],[Rodzaj zgłoszenia]]," ")</f>
        <v>budowa obiektu - art. 29 ust. 1</v>
      </c>
      <c r="D114" s="47" t="e">
        <f>IF(#REF!&gt;0,#REF!&amp;";
"&amp;#REF!," ")</f>
        <v>#REF!</v>
      </c>
      <c r="E114" s="52" t="str">
        <f ca="1">IF(zgłoszenia[BOŚ Znak sprawy]&gt;0,zgłoszenia[BOŚ Znak sprawy]&amp;"
( "&amp;zgłoszenia[czas rozpatrywania]&amp;" "&amp;"dni )"," ")</f>
        <v>BOŚ.6743.97.2017.WK
( 24 dni )</v>
      </c>
      <c r="F114" s="43">
        <f>IF(zgłoszenia[[#This Row],[Data wpływu wniosku]]&gt;0,zgłoszenia[[#This Row],[Data wpływu wniosku]]," ")</f>
        <v>42780</v>
      </c>
      <c r="G114" s="43">
        <f>IF(zgłoszenia[[#This Row],[Data zakończenia sprawy]]&gt;0,zgłoszenia[[#This Row],[Data zakończenia sprawy]]," ")</f>
        <v>42804</v>
      </c>
      <c r="H114" s="44" t="str">
        <f>IF(zgłoszenia[[#This Row],[Sposób zakończenia]]&gt;0,zgłoszenia[[#This Row],[Sposób zakończenia]]," ")</f>
        <v>brak sprzeciwu - zgłoszenie skuteczne</v>
      </c>
      <c r="I114" s="60" t="e">
        <f>IF(#REF!&gt;0,#REF!,"---")</f>
        <v>#REF!</v>
      </c>
    </row>
    <row r="115" spans="1:9" ht="30" x14ac:dyDescent="0.25">
      <c r="A115" s="51" t="str">
        <f>IF(zgłoszenia[[#This Row],[ID]]&gt;0,zgłoszenia[[#This Row],[Lp.]]&amp;" "&amp;zgłoszenia[[#This Row],[ID]]&amp;"
"&amp;zgłoszenia[[#This Row],[Nr kance- laryjny]]&amp;"/P/15","---")</f>
        <v>112 WK
3219/P/15</v>
      </c>
      <c r="B115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gospodarcze 
gm. Mielno; ob.Chłopy; dz. Nr 150/11</v>
      </c>
      <c r="C115" s="29" t="str">
        <f>IF(zgłoszenia[[#This Row],[Rodzaj zgłoszenia]]&gt;0,zgłoszenia[[#This Row],[Rodzaj zgłoszenia]]," ")</f>
        <v>budowa obiektu - art. 29 ust. 1</v>
      </c>
      <c r="D115" s="47" t="e">
        <f>IF(#REF!&gt;0,#REF!&amp;";
"&amp;#REF!," ")</f>
        <v>#REF!</v>
      </c>
      <c r="E115" s="52" t="str">
        <f ca="1">IF(zgłoszenia[BOŚ Znak sprawy]&gt;0,zgłoszenia[BOŚ Znak sprawy]&amp;"
( "&amp;zgłoszenia[czas rozpatrywania]&amp;" "&amp;"dni )"," ")</f>
        <v>BOŚ.6743.96.2017.WK
( 24 dni )</v>
      </c>
      <c r="F115" s="43">
        <f>IF(zgłoszenia[[#This Row],[Data wpływu wniosku]]&gt;0,zgłoszenia[[#This Row],[Data wpływu wniosku]]," ")</f>
        <v>42780</v>
      </c>
      <c r="G115" s="43">
        <f>IF(zgłoszenia[[#This Row],[Data zakończenia sprawy]]&gt;0,zgłoszenia[[#This Row],[Data zakończenia sprawy]]," ")</f>
        <v>42804</v>
      </c>
      <c r="H115" s="44" t="str">
        <f>IF(zgłoszenia[[#This Row],[Sposób zakończenia]]&gt;0,zgłoszenia[[#This Row],[Sposób zakończenia]]," ")</f>
        <v>brak sprzeciwu - zgłoszenie skuteczne</v>
      </c>
      <c r="I115" s="60" t="e">
        <f>IF(#REF!&gt;0,#REF!,"---")</f>
        <v>#REF!</v>
      </c>
    </row>
    <row r="116" spans="1:9" ht="30" x14ac:dyDescent="0.25">
      <c r="A116" s="51" t="str">
        <f>IF(zgłoszenia[[#This Row],[ID]]&gt;0,zgłoszenia[[#This Row],[Lp.]]&amp;" "&amp;zgłoszenia[[#This Row],[ID]]&amp;"
"&amp;zgłoszenia[[#This Row],[Nr kance- laryjny]]&amp;"/P/15","---")</f>
        <v>113 WK
3220/P/15</v>
      </c>
      <c r="B116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gospodarcze 
gm. Mielno; ob.Chłopy; dz. Nr 150/13</v>
      </c>
      <c r="C116" s="29" t="str">
        <f>IF(zgłoszenia[[#This Row],[Rodzaj zgłoszenia]]&gt;0,zgłoszenia[[#This Row],[Rodzaj zgłoszenia]]," ")</f>
        <v>budowa obiektu - art. 29 ust. 1</v>
      </c>
      <c r="D116" s="47" t="e">
        <f>IF(#REF!&gt;0,#REF!&amp;";
"&amp;#REF!," ")</f>
        <v>#REF!</v>
      </c>
      <c r="E116" s="52" t="str">
        <f ca="1">IF(zgłoszenia[BOŚ Znak sprawy]&gt;0,zgłoszenia[BOŚ Znak sprawy]&amp;"
( "&amp;zgłoszenia[czas rozpatrywania]&amp;" "&amp;"dni )"," ")</f>
        <v>BOŚ.6743.95.2017.WK
( 24 dni )</v>
      </c>
      <c r="F116" s="43">
        <f>IF(zgłoszenia[[#This Row],[Data wpływu wniosku]]&gt;0,zgłoszenia[[#This Row],[Data wpływu wniosku]]," ")</f>
        <v>42780</v>
      </c>
      <c r="G116" s="43">
        <f>IF(zgłoszenia[[#This Row],[Data zakończenia sprawy]]&gt;0,zgłoszenia[[#This Row],[Data zakończenia sprawy]]," ")</f>
        <v>42804</v>
      </c>
      <c r="H116" s="44" t="str">
        <f>IF(zgłoszenia[[#This Row],[Sposób zakończenia]]&gt;0,zgłoszenia[[#This Row],[Sposób zakończenia]]," ")</f>
        <v>brak sprzeciwu - zgłoszenie skuteczne</v>
      </c>
      <c r="I116" s="60" t="e">
        <f>IF(#REF!&gt;0,#REF!,"---")</f>
        <v>#REF!</v>
      </c>
    </row>
    <row r="117" spans="1:9" ht="30" x14ac:dyDescent="0.25">
      <c r="A117" s="51" t="str">
        <f>IF(zgłoszenia[[#This Row],[ID]]&gt;0,zgłoszenia[[#This Row],[Lp.]]&amp;" "&amp;zgłoszenia[[#This Row],[ID]]&amp;"
"&amp;zgłoszenia[[#This Row],[Nr kance- laryjny]]&amp;"/P/15","---")</f>
        <v>114 KŻ
3177/P/15</v>
      </c>
      <c r="B117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Polanów; ob.Rekowo; dz. Nr 4/9</v>
      </c>
      <c r="C117" s="29" t="str">
        <f>IF(zgłoszenia[[#This Row],[Rodzaj zgłoszenia]]&gt;0,zgłoszenia[[#This Row],[Rodzaj zgłoszenia]]," ")</f>
        <v>jednorodzinne art.29 ust.1 pkt 1a</v>
      </c>
      <c r="D117" s="47" t="e">
        <f>IF(#REF!&gt;0,#REF!&amp;";
"&amp;#REF!," ")</f>
        <v>#REF!</v>
      </c>
      <c r="E117" s="52" t="str">
        <f ca="1">IF(zgłoszenia[BOŚ Znak sprawy]&gt;0,zgłoszenia[BOŚ Znak sprawy]&amp;"
( "&amp;zgłoszenia[czas rozpatrywania]&amp;" "&amp;"dni )"," ")</f>
        <v>BOŚ.6746.14.2017.KŻ
( 16 dni )</v>
      </c>
      <c r="F117" s="43">
        <f>IF(zgłoszenia[[#This Row],[Data wpływu wniosku]]&gt;0,zgłoszenia[[#This Row],[Data wpływu wniosku]]," ")</f>
        <v>42780</v>
      </c>
      <c r="G117" s="43">
        <f>IF(zgłoszenia[[#This Row],[Data zakończenia sprawy]]&gt;0,zgłoszenia[[#This Row],[Data zakończenia sprawy]]," ")</f>
        <v>42796</v>
      </c>
      <c r="H117" s="44" t="str">
        <f>IF(zgłoszenia[[#This Row],[Sposób zakończenia]]&gt;0,zgłoszenia[[#This Row],[Sposób zakończenia]]," ")</f>
        <v>decyzja sprzeciwu</v>
      </c>
      <c r="I117" s="60" t="e">
        <f>IF(#REF!&gt;0,#REF!,"---")</f>
        <v>#REF!</v>
      </c>
    </row>
    <row r="118" spans="1:9" ht="45" x14ac:dyDescent="0.25">
      <c r="A118" s="51" t="str">
        <f>IF(zgłoszenia[[#This Row],[ID]]&gt;0,zgłoszenia[[#This Row],[Lp.]]&amp;" "&amp;zgłoszenia[[#This Row],[ID]]&amp;"
"&amp;zgłoszenia[[#This Row],[Nr kance- laryjny]]&amp;"/P/15","---")</f>
        <v>115 IN
3233/P/15</v>
      </c>
      <c r="B118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- przebudowa 
gm. Będzino; ob.Popowo; dz. Nr 31/6</v>
      </c>
      <c r="C118" s="29" t="str">
        <f>IF(zgłoszenia[[#This Row],[Rodzaj zgłoszenia]]&gt;0,zgłoszenia[[#This Row],[Rodzaj zgłoszenia]]," ")</f>
        <v>roboty budowlane - art. 29 ust. 2</v>
      </c>
      <c r="D118" s="47" t="e">
        <f>IF(#REF!&gt;0,#REF!&amp;";
"&amp;#REF!," ")</f>
        <v>#REF!</v>
      </c>
      <c r="E118" s="52" t="str">
        <f ca="1">IF(zgłoszenia[BOŚ Znak sprawy]&gt;0,zgłoszenia[BOŚ Znak sprawy]&amp;"
( "&amp;zgłoszenia[czas rozpatrywania]&amp;" "&amp;"dni )"," ")</f>
        <v>BOŚ.6743.13.2017.IN
( 16 dni )</v>
      </c>
      <c r="F118" s="43">
        <f>IF(zgłoszenia[[#This Row],[Data wpływu wniosku]]&gt;0,zgłoszenia[[#This Row],[Data wpływu wniosku]]," ")</f>
        <v>42780</v>
      </c>
      <c r="G118" s="43">
        <f>IF(zgłoszenia[[#This Row],[Data zakończenia sprawy]]&gt;0,zgłoszenia[[#This Row],[Data zakończenia sprawy]]," ")</f>
        <v>42796</v>
      </c>
      <c r="H118" s="44" t="str">
        <f>IF(zgłoszenia[[#This Row],[Sposób zakończenia]]&gt;0,zgłoszenia[[#This Row],[Sposób zakończenia]]," ")</f>
        <v>decyzja umorzenie</v>
      </c>
      <c r="I118" s="60" t="e">
        <f>IF(#REF!&gt;0,#REF!,"---")</f>
        <v>#REF!</v>
      </c>
    </row>
    <row r="119" spans="1:9" ht="30" x14ac:dyDescent="0.25">
      <c r="A119" s="51" t="str">
        <f>IF(zgłoszenia[[#This Row],[ID]]&gt;0,zgłoszenia[[#This Row],[Lp.]]&amp;" "&amp;zgłoszenia[[#This Row],[ID]]&amp;"
"&amp;zgłoszenia[[#This Row],[Nr kance- laryjny]]&amp;"/P/15","---")</f>
        <v>116 SR
3001/P/15</v>
      </c>
      <c r="B119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jednokondygnacyjny 
gm. Mielno; ob.Mielenko; dz. Nr 63/34</v>
      </c>
      <c r="C119" s="29" t="str">
        <f>IF(zgłoszenia[[#This Row],[Rodzaj zgłoszenia]]&gt;0,zgłoszenia[[#This Row],[Rodzaj zgłoszenia]]," ")</f>
        <v>budowa obiektu - art. 29 ust. 1</v>
      </c>
      <c r="D119" s="47" t="e">
        <f>IF(#REF!&gt;0,#REF!&amp;";
"&amp;#REF!," ")</f>
        <v>#REF!</v>
      </c>
      <c r="E119" s="52" t="str">
        <f ca="1">IF(zgłoszenia[BOŚ Znak sprawy]&gt;0,zgłoszenia[BOŚ Znak sprawy]&amp;"
( "&amp;zgłoszenia[czas rozpatrywania]&amp;" "&amp;"dni )"," ")</f>
        <v>BOŚ.6743.125.2017.SR
( 17 dni )</v>
      </c>
      <c r="F119" s="43">
        <f>IF(zgłoszenia[[#This Row],[Data wpływu wniosku]]&gt;0,zgłoszenia[[#This Row],[Data wpływu wniosku]]," ")</f>
        <v>42776</v>
      </c>
      <c r="G119" s="43">
        <f>IF(zgłoszenia[[#This Row],[Data zakończenia sprawy]]&gt;0,zgłoszenia[[#This Row],[Data zakończenia sprawy]]," ")</f>
        <v>42793</v>
      </c>
      <c r="H119" s="44" t="str">
        <f>IF(zgłoszenia[[#This Row],[Sposób zakończenia]]&gt;0,zgłoszenia[[#This Row],[Sposób zakończenia]]," ")</f>
        <v>brak sprzeciwu - zgłoszenie skuteczne</v>
      </c>
      <c r="I119" s="60" t="e">
        <f>IF(#REF!&gt;0,#REF!,"---")</f>
        <v>#REF!</v>
      </c>
    </row>
    <row r="120" spans="1:9" ht="45" x14ac:dyDescent="0.25">
      <c r="A120" s="51" t="str">
        <f>IF(zgłoszenia[[#This Row],[ID]]&gt;0,zgłoszenia[[#This Row],[Lp.]]&amp;" "&amp;zgłoszenia[[#This Row],[ID]]&amp;"
"&amp;zgłoszenia[[#This Row],[Nr kance- laryjny]]&amp;"/P/15","---")</f>
        <v>117 SR
3002/P/15</v>
      </c>
      <c r="B120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budynku hangaru na łodzie 
gm. Mielno; ob.Mielno; dz. Nr 820/2</v>
      </c>
      <c r="C120" s="29" t="str">
        <f>IF(zgłoszenia[[#This Row],[Rodzaj zgłoszenia]]&gt;0,zgłoszenia[[#This Row],[Rodzaj zgłoszenia]]," ")</f>
        <v>roboty budowlane - art. 29 ust. 2</v>
      </c>
      <c r="D120" s="47" t="e">
        <f>IF(#REF!&gt;0,#REF!&amp;";
"&amp;#REF!," ")</f>
        <v>#REF!</v>
      </c>
      <c r="E120" s="52" t="str">
        <f ca="1">IF(zgłoszenia[BOŚ Znak sprawy]&gt;0,zgłoszenia[BOŚ Znak sprawy]&amp;"
( "&amp;zgłoszenia[czas rozpatrywania]&amp;" "&amp;"dni )"," ")</f>
        <v>BOŚ.6743.114.2017.SR
( 13 dni )</v>
      </c>
      <c r="F120" s="43">
        <f>IF(zgłoszenia[[#This Row],[Data wpływu wniosku]]&gt;0,zgłoszenia[[#This Row],[Data wpływu wniosku]]," ")</f>
        <v>42776</v>
      </c>
      <c r="G120" s="43">
        <f>IF(zgłoszenia[[#This Row],[Data zakończenia sprawy]]&gt;0,zgłoszenia[[#This Row],[Data zakończenia sprawy]]," ")</f>
        <v>42789</v>
      </c>
      <c r="H120" s="44" t="str">
        <f>IF(zgłoszenia[[#This Row],[Sposób zakończenia]]&gt;0,zgłoszenia[[#This Row],[Sposób zakończenia]]," ")</f>
        <v>brak sprzeciwu - zgłoszenie skuteczne</v>
      </c>
      <c r="I120" s="60" t="e">
        <f>IF(#REF!&gt;0,#REF!,"---")</f>
        <v>#REF!</v>
      </c>
    </row>
    <row r="121" spans="1:9" ht="45" x14ac:dyDescent="0.25">
      <c r="A121" s="51" t="str">
        <f>IF(zgłoszenia[[#This Row],[ID]]&gt;0,zgłoszenia[[#This Row],[Lp.]]&amp;" "&amp;zgłoszenia[[#This Row],[ID]]&amp;"
"&amp;zgłoszenia[[#This Row],[Nr kance- laryjny]]&amp;"/P/15","---")</f>
        <v>118 SR
3003/P/15</v>
      </c>
      <c r="B121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pomostu pływającego o długości 25m 
gm. Mielno; ob.Mielno; dz. Nr 469/15</v>
      </c>
      <c r="C121" s="29" t="str">
        <f>IF(zgłoszenia[[#This Row],[Rodzaj zgłoszenia]]&gt;0,zgłoszenia[[#This Row],[Rodzaj zgłoszenia]]," ")</f>
        <v>budowa obiektu - art. 29 ust. 1</v>
      </c>
      <c r="D121" s="47" t="e">
        <f>IF(#REF!&gt;0,#REF!&amp;";
"&amp;#REF!," ")</f>
        <v>#REF!</v>
      </c>
      <c r="E121" s="52" t="str">
        <f ca="1">IF(zgłoszenia[BOŚ Znak sprawy]&gt;0,zgłoszenia[BOŚ Znak sprawy]&amp;"
( "&amp;zgłoszenia[czas rozpatrywania]&amp;" "&amp;"dni )"," ")</f>
        <v>BOŚ.6743.115.2017.SR
( 19 dni )</v>
      </c>
      <c r="F121" s="43">
        <f>IF(zgłoszenia[[#This Row],[Data wpływu wniosku]]&gt;0,zgłoszenia[[#This Row],[Data wpływu wniosku]]," ")</f>
        <v>42776</v>
      </c>
      <c r="G121" s="43">
        <f>IF(zgłoszenia[[#This Row],[Data zakończenia sprawy]]&gt;0,zgłoszenia[[#This Row],[Data zakończenia sprawy]]," ")</f>
        <v>42795</v>
      </c>
      <c r="H121" s="44" t="str">
        <f>IF(zgłoszenia[[#This Row],[Sposób zakończenia]]&gt;0,zgłoszenia[[#This Row],[Sposób zakończenia]]," ")</f>
        <v>decyzja sprzeciwu</v>
      </c>
      <c r="I121" s="60" t="e">
        <f>IF(#REF!&gt;0,#REF!,"---")</f>
        <v>#REF!</v>
      </c>
    </row>
    <row r="122" spans="1:9" ht="45" x14ac:dyDescent="0.25">
      <c r="A122" s="51" t="str">
        <f>IF(zgłoszenia[[#This Row],[ID]]&gt;0,zgłoszenia[[#This Row],[Lp.]]&amp;" "&amp;zgłoszenia[[#This Row],[ID]]&amp;"
"&amp;zgłoszenia[[#This Row],[Nr kance- laryjny]]&amp;"/P/15","---")</f>
        <v>119 SR
3006/P/15</v>
      </c>
      <c r="B122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fragmentu istniejącego pomostu żeglarskiego 
gm. Mielno; ob.Mielno; dz. Nr 469/15</v>
      </c>
      <c r="C122" s="29" t="str">
        <f>IF(zgłoszenia[[#This Row],[Rodzaj zgłoszenia]]&gt;0,zgłoszenia[[#This Row],[Rodzaj zgłoszenia]]," ")</f>
        <v>roboty budowlane - art. 29 ust. 2</v>
      </c>
      <c r="D122" s="47" t="e">
        <f>IF(#REF!&gt;0,#REF!&amp;";
"&amp;#REF!," ")</f>
        <v>#REF!</v>
      </c>
      <c r="E122" s="52" t="str">
        <f ca="1">IF(zgłoszenia[BOŚ Znak sprawy]&gt;0,zgłoszenia[BOŚ Znak sprawy]&amp;"
( "&amp;zgłoszenia[czas rozpatrywania]&amp;" "&amp;"dni )"," ")</f>
        <v>BOŚ.6743.116.2017.SR
( 13 dni )</v>
      </c>
      <c r="F122" s="43">
        <f>IF(zgłoszenia[[#This Row],[Data wpływu wniosku]]&gt;0,zgłoszenia[[#This Row],[Data wpływu wniosku]]," ")</f>
        <v>42776</v>
      </c>
      <c r="G122" s="43">
        <f>IF(zgłoszenia[[#This Row],[Data zakończenia sprawy]]&gt;0,zgłoszenia[[#This Row],[Data zakończenia sprawy]]," ")</f>
        <v>42789</v>
      </c>
      <c r="H122" s="44" t="str">
        <f>IF(zgłoszenia[[#This Row],[Sposób zakończenia]]&gt;0,zgłoszenia[[#This Row],[Sposób zakończenia]]," ")</f>
        <v>brak sprzeciwu - zgłoszenie skuteczne</v>
      </c>
      <c r="I122" s="60" t="e">
        <f>IF(#REF!&gt;0,#REF!,"---")</f>
        <v>#REF!</v>
      </c>
    </row>
    <row r="123" spans="1:9" ht="45" x14ac:dyDescent="0.25">
      <c r="A123" s="51" t="str">
        <f>IF(zgłoszenia[[#This Row],[ID]]&gt;0,zgłoszenia[[#This Row],[Lp.]]&amp;" "&amp;zgłoszenia[[#This Row],[ID]]&amp;"
"&amp;zgłoszenia[[#This Row],[Nr kance- laryjny]]&amp;"/P/15","---")</f>
        <v>120 AŁ
3025/P/15</v>
      </c>
      <c r="B123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sieci wodociągowej  
gm. Mielno; ob.Gąski; dz. Nr 110, 111/17, 111/53</v>
      </c>
      <c r="C123" s="29" t="str">
        <f>IF(zgłoszenia[[#This Row],[Rodzaj zgłoszenia]]&gt;0,zgłoszenia[[#This Row],[Rodzaj zgłoszenia]]," ")</f>
        <v>sieci art.29 ust.1 pkt 19a</v>
      </c>
      <c r="D123" s="47" t="e">
        <f>IF(#REF!&gt;0,#REF!&amp;";
"&amp;#REF!," ")</f>
        <v>#REF!</v>
      </c>
      <c r="E123" s="52" t="str">
        <f ca="1">IF(zgłoszenia[BOŚ Znak sprawy]&gt;0,zgłoszenia[BOŚ Znak sprawy]&amp;"
( "&amp;zgłoszenia[czas rozpatrywania]&amp;" "&amp;"dni )"," ")</f>
        <v>BOŚ.6748.7.2017.AŁ
( 21 dni )</v>
      </c>
      <c r="F123" s="43">
        <f>IF(zgłoszenia[[#This Row],[Data wpływu wniosku]]&gt;0,zgłoszenia[[#This Row],[Data wpływu wniosku]]," ")</f>
        <v>42776</v>
      </c>
      <c r="G123" s="43">
        <f>IF(zgłoszenia[[#This Row],[Data zakończenia sprawy]]&gt;0,zgłoszenia[[#This Row],[Data zakończenia sprawy]]," ")</f>
        <v>42797</v>
      </c>
      <c r="H123" s="44" t="str">
        <f>IF(zgłoszenia[[#This Row],[Sposób zakończenia]]&gt;0,zgłoszenia[[#This Row],[Sposób zakończenia]]," ")</f>
        <v>brak sprzeciwu - zgłoszenie skuteczne</v>
      </c>
      <c r="I123" s="60" t="e">
        <f>IF(#REF!&gt;0,#REF!,"---")</f>
        <v>#REF!</v>
      </c>
    </row>
    <row r="124" spans="1:9" ht="45" x14ac:dyDescent="0.25">
      <c r="A124" s="51" t="str">
        <f>IF(zgłoszenia[[#This Row],[ID]]&gt;0,zgłoszenia[[#This Row],[Lp.]]&amp;" "&amp;zgłoszenia[[#This Row],[ID]]&amp;"
"&amp;zgłoszenia[[#This Row],[Nr kance- laryjny]]&amp;"/P/15","---")</f>
        <v>121 IN
3126/P/15</v>
      </c>
      <c r="B124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wiata na drzewo opałowe 
gm. Będzino; ob.Łasin Koszaliński; dz. Nr 13/32</v>
      </c>
      <c r="C124" s="29" t="str">
        <f>IF(zgłoszenia[[#This Row],[Rodzaj zgłoszenia]]&gt;0,zgłoszenia[[#This Row],[Rodzaj zgłoszenia]]," ")</f>
        <v>budowa obiektu - art. 29 ust. 1</v>
      </c>
      <c r="D124" s="47" t="e">
        <f>IF(#REF!&gt;0,#REF!&amp;";
"&amp;#REF!," ")</f>
        <v>#REF!</v>
      </c>
      <c r="E124" s="52" t="str">
        <f ca="1">IF(zgłoszenia[BOŚ Znak sprawy]&gt;0,zgłoszenia[BOŚ Znak sprawy]&amp;"
( "&amp;zgłoszenia[czas rozpatrywania]&amp;" "&amp;"dni )"," ")</f>
        <v>BOŚ.6743.98.2017.IN
( 16 dni )</v>
      </c>
      <c r="F124" s="43">
        <f>IF(zgłoszenia[[#This Row],[Data wpływu wniosku]]&gt;0,zgłoszenia[[#This Row],[Data wpływu wniosku]]," ")</f>
        <v>42779</v>
      </c>
      <c r="G124" s="43">
        <f>IF(zgłoszenia[[#This Row],[Data zakończenia sprawy]]&gt;0,zgłoszenia[[#This Row],[Data zakończenia sprawy]]," ")</f>
        <v>42795</v>
      </c>
      <c r="H124" s="44" t="str">
        <f>IF(zgłoszenia[[#This Row],[Sposób zakończenia]]&gt;0,zgłoszenia[[#This Row],[Sposób zakończenia]]," ")</f>
        <v>decyzja umorzenie</v>
      </c>
      <c r="I124" s="60" t="e">
        <f>IF(#REF!&gt;0,#REF!,"---")</f>
        <v>#REF!</v>
      </c>
    </row>
    <row r="125" spans="1:9" ht="45" x14ac:dyDescent="0.25">
      <c r="A125" s="51" t="str">
        <f>IF(zgłoszenia[[#This Row],[ID]]&gt;0,zgłoszenia[[#This Row],[Lp.]]&amp;" "&amp;zgłoszenia[[#This Row],[ID]]&amp;"
"&amp;zgłoszenia[[#This Row],[Nr kance- laryjny]]&amp;"/P/15","---")</f>
        <v>122 MS
3287/P/15</v>
      </c>
      <c r="B125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Sianów; ob.Karnieszewice; dz. Nr 490</v>
      </c>
      <c r="C125" s="29" t="str">
        <f>IF(zgłoszenia[[#This Row],[Rodzaj zgłoszenia]]&gt;0,zgłoszenia[[#This Row],[Rodzaj zgłoszenia]]," ")</f>
        <v>roboty budowlane - art. 29 ust. 2</v>
      </c>
      <c r="D125" s="47" t="e">
        <f>IF(#REF!&gt;0,#REF!&amp;";
"&amp;#REF!," ")</f>
        <v>#REF!</v>
      </c>
      <c r="E125" s="52" t="str">
        <f ca="1">IF(zgłoszenia[BOŚ Znak sprawy]&gt;0,zgłoszenia[BOŚ Znak sprawy]&amp;"
( "&amp;zgłoszenia[czas rozpatrywania]&amp;" "&amp;"dni )"," ")</f>
        <v>BOŚ.6743.102.2017.MS
( 27 dni )</v>
      </c>
      <c r="F125" s="43">
        <f>IF(zgłoszenia[[#This Row],[Data wpływu wniosku]]&gt;0,zgłoszenia[[#This Row],[Data wpływu wniosku]]," ")</f>
        <v>42781</v>
      </c>
      <c r="G125" s="43">
        <f>IF(zgłoszenia[[#This Row],[Data zakończenia sprawy]]&gt;0,zgłoszenia[[#This Row],[Data zakończenia sprawy]]," ")</f>
        <v>42808</v>
      </c>
      <c r="H125" s="44" t="str">
        <f>IF(zgłoszenia[[#This Row],[Sposób zakończenia]]&gt;0,zgłoszenia[[#This Row],[Sposób zakończenia]]," ")</f>
        <v>brak sprzeciwu - zgłoszenie skuteczne</v>
      </c>
      <c r="I125" s="60" t="e">
        <f>IF(#REF!&gt;0,#REF!,"---")</f>
        <v>#REF!</v>
      </c>
    </row>
    <row r="126" spans="1:9" ht="45" x14ac:dyDescent="0.25">
      <c r="A126" s="51" t="str">
        <f>IF(zgłoszenia[[#This Row],[ID]]&gt;0,zgłoszenia[[#This Row],[Lp.]]&amp;" "&amp;zgłoszenia[[#This Row],[ID]]&amp;"
"&amp;zgłoszenia[[#This Row],[Nr kance- laryjny]]&amp;"/P/15","---")</f>
        <v>123 ŁD
3284/P/15</v>
      </c>
      <c r="B126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i oczko wodne 
gm. Biesiekierz; ob.Stare Bielice; dz. Nr 31/40</v>
      </c>
      <c r="C126" s="29" t="str">
        <f>IF(zgłoszenia[[#This Row],[Rodzaj zgłoszenia]]&gt;0,zgłoszenia[[#This Row],[Rodzaj zgłoszenia]]," ")</f>
        <v>budowa obiektu - art. 29 ust. 1</v>
      </c>
      <c r="D126" s="47" t="e">
        <f>IF(#REF!&gt;0,#REF!&amp;";
"&amp;#REF!," ")</f>
        <v>#REF!</v>
      </c>
      <c r="E126" s="52" t="str">
        <f ca="1">IF(zgłoszenia[BOŚ Znak sprawy]&gt;0,zgłoszenia[BOŚ Znak sprawy]&amp;"
( "&amp;zgłoszenia[czas rozpatrywania]&amp;" "&amp;"dni )"," ")</f>
        <v>BOŚ.6743.128.2017.ŁD
( 14 dni )</v>
      </c>
      <c r="F126" s="43">
        <f>IF(zgłoszenia[[#This Row],[Data wpływu wniosku]]&gt;0,zgłoszenia[[#This Row],[Data wpływu wniosku]]," ")</f>
        <v>42781</v>
      </c>
      <c r="G126" s="43">
        <f>IF(zgłoszenia[[#This Row],[Data zakończenia sprawy]]&gt;0,zgłoszenia[[#This Row],[Data zakończenia sprawy]]," ")</f>
        <v>42795</v>
      </c>
      <c r="H126" s="44" t="str">
        <f>IF(zgłoszenia[[#This Row],[Sposób zakończenia]]&gt;0,zgłoszenia[[#This Row],[Sposób zakończenia]]," ")</f>
        <v>brak sprzeciwu - zgłoszenie skuteczne</v>
      </c>
      <c r="I126" s="60" t="e">
        <f>IF(#REF!&gt;0,#REF!,"---")</f>
        <v>#REF!</v>
      </c>
    </row>
    <row r="127" spans="1:9" ht="45" x14ac:dyDescent="0.25">
      <c r="A127" s="51" t="str">
        <f>IF(zgłoszenia[[#This Row],[ID]]&gt;0,zgłoszenia[[#This Row],[Lp.]]&amp;" "&amp;zgłoszenia[[#This Row],[ID]]&amp;"
"&amp;zgłoszenia[[#This Row],[Nr kance- laryjny]]&amp;"/P/15","---")</f>
        <v>124 WK
3283/P/15</v>
      </c>
      <c r="B127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ob.Sarbinowo; dz. Nr 429/1</v>
      </c>
      <c r="C127" s="29" t="str">
        <f>IF(zgłoszenia[[#This Row],[Rodzaj zgłoszenia]]&gt;0,zgłoszenia[[#This Row],[Rodzaj zgłoszenia]]," ")</f>
        <v>tymczasowy obiekt - art. 29 ust. 1, pkt 12</v>
      </c>
      <c r="D127" s="47" t="e">
        <f>IF(#REF!&gt;0,#REF!&amp;";
"&amp;#REF!," ")</f>
        <v>#REF!</v>
      </c>
      <c r="E127" s="52" t="str">
        <f ca="1">IF(zgłoszenia[BOŚ Znak sprawy]&gt;0,zgłoszenia[BOŚ Znak sprawy]&amp;"
( "&amp;zgłoszenia[czas rozpatrywania]&amp;" "&amp;"dni )"," ")</f>
        <v>BOŚ.6743.120.2017.WK
( 12 dni )</v>
      </c>
      <c r="F127" s="43">
        <f>IF(zgłoszenia[[#This Row],[Data wpływu wniosku]]&gt;0,zgłoszenia[[#This Row],[Data wpływu wniosku]]," ")</f>
        <v>42781</v>
      </c>
      <c r="G127" s="43">
        <f>IF(zgłoszenia[[#This Row],[Data zakończenia sprawy]]&gt;0,zgłoszenia[[#This Row],[Data zakończenia sprawy]]," ")</f>
        <v>42793</v>
      </c>
      <c r="H127" s="44" t="str">
        <f>IF(zgłoszenia[[#This Row],[Sposób zakończenia]]&gt;0,zgłoszenia[[#This Row],[Sposób zakończenia]]," ")</f>
        <v>brak sprzeciwu - zgłoszenie skuteczne</v>
      </c>
      <c r="I127" s="60" t="e">
        <f>IF(#REF!&gt;0,#REF!,"---")</f>
        <v>#REF!</v>
      </c>
    </row>
    <row r="128" spans="1:9" ht="45" x14ac:dyDescent="0.25">
      <c r="A128" s="51" t="str">
        <f>IF(zgłoszenia[[#This Row],[ID]]&gt;0,zgłoszenia[[#This Row],[Lp.]]&amp;" "&amp;zgłoszenia[[#This Row],[ID]]&amp;"
"&amp;zgłoszenia[[#This Row],[Nr kance- laryjny]]&amp;"/P/15","---")</f>
        <v>125 MS
3267/P/15</v>
      </c>
      <c r="B128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ściezki rowerowej 
gm. Sianów; ob.Skwierzynka; dz. Nr 239</v>
      </c>
      <c r="C128" s="29" t="str">
        <f>IF(zgłoszenia[[#This Row],[Rodzaj zgłoszenia]]&gt;0,zgłoszenia[[#This Row],[Rodzaj zgłoszenia]]," ")</f>
        <v>roboty budowlane - art. 29 ust. 2</v>
      </c>
      <c r="D128" s="47" t="e">
        <f>IF(#REF!&gt;0,#REF!&amp;";
"&amp;#REF!," ")</f>
        <v>#REF!</v>
      </c>
      <c r="E128" s="52" t="str">
        <f ca="1">IF(zgłoszenia[BOŚ Znak sprawy]&gt;0,zgłoszenia[BOŚ Znak sprawy]&amp;"
( "&amp;zgłoszenia[czas rozpatrywania]&amp;" "&amp;"dni )"," ")</f>
        <v>BOŚ.6743.101.2017.MS
( 19 dni )</v>
      </c>
      <c r="F128" s="43">
        <f>IF(zgłoszenia[[#This Row],[Data wpływu wniosku]]&gt;0,zgłoszenia[[#This Row],[Data wpływu wniosku]]," ")</f>
        <v>42781</v>
      </c>
      <c r="G128" s="43">
        <f>IF(zgłoszenia[[#This Row],[Data zakończenia sprawy]]&gt;0,zgłoszenia[[#This Row],[Data zakończenia sprawy]]," ")</f>
        <v>42800</v>
      </c>
      <c r="H128" s="44" t="str">
        <f>IF(zgłoszenia[[#This Row],[Sposób zakończenia]]&gt;0,zgłoszenia[[#This Row],[Sposób zakończenia]]," ")</f>
        <v>brak sprzeciwu - zgłoszenie skuteczne</v>
      </c>
      <c r="I128" s="60" t="e">
        <f>IF(#REF!&gt;0,#REF!,"---")</f>
        <v>#REF!</v>
      </c>
    </row>
    <row r="129" spans="1:9" ht="30" x14ac:dyDescent="0.25">
      <c r="A129" s="51" t="str">
        <f>IF(zgłoszenia[[#This Row],[ID]]&gt;0,zgłoszenia[[#This Row],[Lp.]]&amp;" "&amp;zgłoszenia[[#This Row],[ID]]&amp;"
"&amp;zgłoszenia[[#This Row],[Nr kance- laryjny]]&amp;"/P/15","---")</f>
        <v>126 AŁ
3253/P/15</v>
      </c>
      <c r="B129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138/27</v>
      </c>
      <c r="C129" s="29" t="str">
        <f>IF(zgłoszenia[[#This Row],[Rodzaj zgłoszenia]]&gt;0,zgłoszenia[[#This Row],[Rodzaj zgłoszenia]]," ")</f>
        <v>budowa obiektu - art. 29 ust. 1</v>
      </c>
      <c r="D129" s="47" t="e">
        <f>IF(#REF!&gt;0,#REF!&amp;";
"&amp;#REF!," ")</f>
        <v>#REF!</v>
      </c>
      <c r="E129" s="52" t="str">
        <f ca="1">IF(zgłoszenia[BOŚ Znak sprawy]&gt;0,zgłoszenia[BOŚ Znak sprawy]&amp;"
( "&amp;zgłoszenia[czas rozpatrywania]&amp;" "&amp;"dni )"," ")</f>
        <v>BOŚ.6743.99.2017.AŁ
( 19 dni )</v>
      </c>
      <c r="F129" s="43">
        <f>IF(zgłoszenia[[#This Row],[Data wpływu wniosku]]&gt;0,zgłoszenia[[#This Row],[Data wpływu wniosku]]," ")</f>
        <v>42781</v>
      </c>
      <c r="G129" s="43">
        <f>IF(zgłoszenia[[#This Row],[Data zakończenia sprawy]]&gt;0,zgłoszenia[[#This Row],[Data zakończenia sprawy]]," ")</f>
        <v>42800</v>
      </c>
      <c r="H129" s="44" t="str">
        <f>IF(zgłoszenia[[#This Row],[Sposób zakończenia]]&gt;0,zgłoszenia[[#This Row],[Sposób zakończenia]]," ")</f>
        <v>brak sprzeciwu - zgłoszenie skuteczne</v>
      </c>
      <c r="I129" s="60" t="e">
        <f>IF(#REF!&gt;0,#REF!,"---")</f>
        <v>#REF!</v>
      </c>
    </row>
    <row r="130" spans="1:9" ht="45" x14ac:dyDescent="0.25">
      <c r="A130" s="51" t="str">
        <f>IF(zgłoszenia[[#This Row],[ID]]&gt;0,zgłoszenia[[#This Row],[Lp.]]&amp;" "&amp;zgłoszenia[[#This Row],[ID]]&amp;"
"&amp;zgłoszenia[[#This Row],[Nr kance- laryjny]]&amp;"/P/15","---")</f>
        <v>127 ŁD
3259/P/15</v>
      </c>
      <c r="B130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Biesiekierz; ob.Stare Bielice; dz. Nr 233/4</v>
      </c>
      <c r="C130" s="29" t="str">
        <f>IF(zgłoszenia[[#This Row],[Rodzaj zgłoszenia]]&gt;0,zgłoszenia[[#This Row],[Rodzaj zgłoszenia]]," ")</f>
        <v>budowa obiektu - art. 29 ust. 1</v>
      </c>
      <c r="D130" s="47" t="e">
        <f>IF(#REF!&gt;0,#REF!&amp;";
"&amp;#REF!," ")</f>
        <v>#REF!</v>
      </c>
      <c r="E130" s="52" t="str">
        <f ca="1">IF(zgłoszenia[BOŚ Znak sprawy]&gt;0,zgłoszenia[BOŚ Znak sprawy]&amp;"
( "&amp;zgłoszenia[czas rozpatrywania]&amp;" "&amp;"dni )"," ")</f>
        <v>BOŚ.6743.126.2017.ŁD
( 14 dni )</v>
      </c>
      <c r="F130" s="43">
        <f>IF(zgłoszenia[[#This Row],[Data wpływu wniosku]]&gt;0,zgłoszenia[[#This Row],[Data wpływu wniosku]]," ")</f>
        <v>42781</v>
      </c>
      <c r="G130" s="43">
        <f>IF(zgłoszenia[[#This Row],[Data zakończenia sprawy]]&gt;0,zgłoszenia[[#This Row],[Data zakończenia sprawy]]," ")</f>
        <v>42795</v>
      </c>
      <c r="H130" s="44" t="str">
        <f>IF(zgłoszenia[[#This Row],[Sposób zakończenia]]&gt;0,zgłoszenia[[#This Row],[Sposób zakończenia]]," ")</f>
        <v>brak sprzeciwu - zgłoszenie skuteczne</v>
      </c>
      <c r="I130" s="60" t="e">
        <f>IF(#REF!&gt;0,#REF!,"---")</f>
        <v>#REF!</v>
      </c>
    </row>
    <row r="131" spans="1:9" ht="30" x14ac:dyDescent="0.25">
      <c r="A131" s="51" t="str">
        <f>IF(zgłoszenia[[#This Row],[ID]]&gt;0,zgłoszenia[[#This Row],[Lp.]]&amp;" "&amp;zgłoszenia[[#This Row],[ID]]&amp;"
"&amp;zgłoszenia[[#This Row],[Nr kance- laryjny]]&amp;"/P/15","---")</f>
        <v>128 MS
3350/P/15</v>
      </c>
      <c r="B131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Sianów; ob.Sianów 03; dz. Nr 26</v>
      </c>
      <c r="C131" s="29" t="str">
        <f>IF(zgłoszenia[[#This Row],[Rodzaj zgłoszenia]]&gt;0,zgłoszenia[[#This Row],[Rodzaj zgłoszenia]]," ")</f>
        <v>budowa obiektu - art. 29 ust. 1</v>
      </c>
      <c r="D131" s="47" t="e">
        <f>IF(#REF!&gt;0,#REF!&amp;";
"&amp;#REF!," ")</f>
        <v>#REF!</v>
      </c>
      <c r="E131" s="52" t="str">
        <f ca="1">IF(zgłoszenia[BOŚ Znak sprawy]&gt;0,zgłoszenia[BOŚ Znak sprawy]&amp;"
( "&amp;zgłoszenia[czas rozpatrywania]&amp;" "&amp;"dni )"," ")</f>
        <v>BOŚ.6743.103.2017.MS
( 18 dni )</v>
      </c>
      <c r="F131" s="43">
        <f>IF(zgłoszenia[[#This Row],[Data wpływu wniosku]]&gt;0,zgłoszenia[[#This Row],[Data wpływu wniosku]]," ")</f>
        <v>42782</v>
      </c>
      <c r="G131" s="43">
        <f>IF(zgłoszenia[[#This Row],[Data zakończenia sprawy]]&gt;0,zgłoszenia[[#This Row],[Data zakończenia sprawy]]," ")</f>
        <v>42800</v>
      </c>
      <c r="H131" s="44" t="str">
        <f>IF(zgłoszenia[[#This Row],[Sposób zakończenia]]&gt;0,zgłoszenia[[#This Row],[Sposób zakończenia]]," ")</f>
        <v>brak sprzeciwu - zgłoszenie skuteczne</v>
      </c>
      <c r="I131" s="60" t="e">
        <f>IF(#REF!&gt;0,#REF!,"---")</f>
        <v>#REF!</v>
      </c>
    </row>
    <row r="132" spans="1:9" ht="45" x14ac:dyDescent="0.25">
      <c r="A132" s="51" t="str">
        <f>IF(zgłoszenia[[#This Row],[ID]]&gt;0,zgłoszenia[[#This Row],[Lp.]]&amp;" "&amp;zgłoszenia[[#This Row],[ID]]&amp;"
"&amp;zgłoszenia[[#This Row],[Nr kance- laryjny]]&amp;"/P/15","---")</f>
        <v>129 KŻ
3382/P/15</v>
      </c>
      <c r="B132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montaż szyldu na budynku 
gm. Mielno; ob.Mielno; dz. Nr 42/44</v>
      </c>
      <c r="C132" s="29" t="str">
        <f>IF(zgłoszenia[[#This Row],[Rodzaj zgłoszenia]]&gt;0,zgłoszenia[[#This Row],[Rodzaj zgłoszenia]]," ")</f>
        <v>roboty budowlane - art. 29 ust. 2</v>
      </c>
      <c r="D132" s="47" t="e">
        <f>IF(#REF!&gt;0,#REF!&amp;";
"&amp;#REF!," ")</f>
        <v>#REF!</v>
      </c>
      <c r="E132" s="52" t="str">
        <f ca="1">IF(zgłoszenia[BOŚ Znak sprawy]&gt;0,zgłoszenia[BOŚ Znak sprawy]&amp;"
( "&amp;zgłoszenia[czas rozpatrywania]&amp;" "&amp;"dni )"," ")</f>
        <v>BOŚ.6743.109.2017.KŻ
( 21 dni )</v>
      </c>
      <c r="F132" s="43">
        <f>IF(zgłoszenia[[#This Row],[Data wpływu wniosku]]&gt;0,zgłoszenia[[#This Row],[Data wpływu wniosku]]," ")</f>
        <v>42782</v>
      </c>
      <c r="G132" s="43">
        <f>IF(zgłoszenia[[#This Row],[Data zakończenia sprawy]]&gt;0,zgłoszenia[[#This Row],[Data zakończenia sprawy]]," ")</f>
        <v>42803</v>
      </c>
      <c r="H132" s="44" t="str">
        <f>IF(zgłoszenia[[#This Row],[Sposób zakończenia]]&gt;0,zgłoszenia[[#This Row],[Sposób zakończenia]]," ")</f>
        <v>brak sprzeciwu - zgłoszenie skuteczne</v>
      </c>
      <c r="I132" s="60" t="e">
        <f>IF(#REF!&gt;0,#REF!,"---")</f>
        <v>#REF!</v>
      </c>
    </row>
    <row r="133" spans="1:9" ht="45" x14ac:dyDescent="0.25">
      <c r="A133" s="51" t="str">
        <f>IF(zgłoszenia[[#This Row],[ID]]&gt;0,zgłoszenia[[#This Row],[Lp.]]&amp;" "&amp;zgłoszenia[[#This Row],[ID]]&amp;"
"&amp;zgłoszenia[[#This Row],[Nr kance- laryjny]]&amp;"/P/15","---")</f>
        <v>130 KŻ
3381/P/15</v>
      </c>
      <c r="B133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montaż słupków do istniejącego ogrodzenia 
gm. Mielno; ob.Mielno; dz. Nr 42/44</v>
      </c>
      <c r="C133" s="29" t="str">
        <f>IF(zgłoszenia[[#This Row],[Rodzaj zgłoszenia]]&gt;0,zgłoszenia[[#This Row],[Rodzaj zgłoszenia]]," ")</f>
        <v>roboty budowlane - art. 29 ust. 2</v>
      </c>
      <c r="D133" s="47" t="e">
        <f>IF(#REF!&gt;0,#REF!&amp;";
"&amp;#REF!," ")</f>
        <v>#REF!</v>
      </c>
      <c r="E133" s="52" t="str">
        <f ca="1">IF(zgłoszenia[BOŚ Znak sprawy]&gt;0,zgłoszenia[BOŚ Znak sprawy]&amp;"
( "&amp;zgłoszenia[czas rozpatrywania]&amp;" "&amp;"dni )"," ")</f>
        <v>BOŚ.6743.108.2017.KŻ
( 21 dni )</v>
      </c>
      <c r="F133" s="43">
        <f>IF(zgłoszenia[[#This Row],[Data wpływu wniosku]]&gt;0,zgłoszenia[[#This Row],[Data wpływu wniosku]]," ")</f>
        <v>42782</v>
      </c>
      <c r="G133" s="43">
        <f>IF(zgłoszenia[[#This Row],[Data zakończenia sprawy]]&gt;0,zgłoszenia[[#This Row],[Data zakończenia sprawy]]," ")</f>
        <v>42803</v>
      </c>
      <c r="H133" s="44" t="str">
        <f>IF(zgłoszenia[[#This Row],[Sposób zakończenia]]&gt;0,zgłoszenia[[#This Row],[Sposób zakończenia]]," ")</f>
        <v>brak sprzeciwu - zgłoszenie skuteczne</v>
      </c>
      <c r="I133" s="60" t="e">
        <f>IF(#REF!&gt;0,#REF!,"---")</f>
        <v>#REF!</v>
      </c>
    </row>
    <row r="134" spans="1:9" ht="30" x14ac:dyDescent="0.25">
      <c r="A134" s="51" t="str">
        <f>IF(zgłoszenia[[#This Row],[ID]]&gt;0,zgłoszenia[[#This Row],[Lp.]]&amp;" "&amp;zgłoszenia[[#This Row],[ID]]&amp;"
"&amp;zgłoszenia[[#This Row],[Nr kance- laryjny]]&amp;"/P/15","---")</f>
        <v>131 KŻ
3198/P/15</v>
      </c>
      <c r="B134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gospodarcze 
gm. Mielno; ob.Gąski; dz. Nr 54/10</v>
      </c>
      <c r="C134" s="29" t="str">
        <f>IF(zgłoszenia[[#This Row],[Rodzaj zgłoszenia]]&gt;0,zgłoszenia[[#This Row],[Rodzaj zgłoszenia]]," ")</f>
        <v>budowa obiektu - art. 29 ust. 1</v>
      </c>
      <c r="D134" s="47" t="e">
        <f>IF(#REF!&gt;0,#REF!&amp;";
"&amp;#REF!," ")</f>
        <v>#REF!</v>
      </c>
      <c r="E134" s="52" t="str">
        <f ca="1">IF(zgłoszenia[BOŚ Znak sprawy]&gt;0,zgłoszenia[BOŚ Znak sprawy]&amp;"
( "&amp;zgłoszenia[czas rozpatrywania]&amp;" "&amp;"dni )"," ")</f>
        <v>BOŚ.6743.107.2017.KŻ
( 45 dni )</v>
      </c>
      <c r="F134" s="43">
        <f>IF(zgłoszenia[[#This Row],[Data wpływu wniosku]]&gt;0,zgłoszenia[[#This Row],[Data wpływu wniosku]]," ")</f>
        <v>42780</v>
      </c>
      <c r="G134" s="43">
        <f>IF(zgłoszenia[[#This Row],[Data zakończenia sprawy]]&gt;0,zgłoszenia[[#This Row],[Data zakończenia sprawy]]," ")</f>
        <v>42825</v>
      </c>
      <c r="H134" s="44" t="str">
        <f>IF(zgłoszenia[[#This Row],[Sposób zakończenia]]&gt;0,zgłoszenia[[#This Row],[Sposób zakończenia]]," ")</f>
        <v>brak sprzeciwu - zgłoszenie skuteczne</v>
      </c>
      <c r="I134" s="60" t="e">
        <f>IF(#REF!&gt;0,#REF!,"---")</f>
        <v>#REF!</v>
      </c>
    </row>
    <row r="135" spans="1:9" ht="30" x14ac:dyDescent="0.25">
      <c r="A135" s="51" t="str">
        <f>IF(zgłoszenia[[#This Row],[ID]]&gt;0,zgłoszenia[[#This Row],[Lp.]]&amp;" "&amp;zgłoszenia[[#This Row],[ID]]&amp;"
"&amp;zgłoszenia[[#This Row],[Nr kance- laryjny]]&amp;"/P/15","---")</f>
        <v>132 EJ
3449/P/15</v>
      </c>
      <c r="B135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mieszkalnego 
gm. Świeszyno; ob.Świeszyno; dz. Nr 418/8</v>
      </c>
      <c r="C135" s="29" t="str">
        <f>IF(zgłoszenia[[#This Row],[Rodzaj zgłoszenia]]&gt;0,zgłoszenia[[#This Row],[Rodzaj zgłoszenia]]," ")</f>
        <v>jednorodzinne art.29 ust.1 pkt 1a</v>
      </c>
      <c r="D135" s="47" t="e">
        <f>IF(#REF!&gt;0,#REF!&amp;";
"&amp;#REF!," ")</f>
        <v>#REF!</v>
      </c>
      <c r="E135" s="52" t="str">
        <f ca="1">IF(zgłoszenia[BOŚ Znak sprawy]&gt;0,zgłoszenia[BOŚ Znak sprawy]&amp;"
( "&amp;zgłoszenia[czas rozpatrywania]&amp;" "&amp;"dni )"," ")</f>
        <v>BOŚ.6746.15.2017.EJ
( 13 dni )</v>
      </c>
      <c r="F135" s="43">
        <f>IF(zgłoszenia[[#This Row],[Data wpływu wniosku]]&gt;0,zgłoszenia[[#This Row],[Data wpływu wniosku]]," ")</f>
        <v>42783</v>
      </c>
      <c r="G135" s="43">
        <f>IF(zgłoszenia[[#This Row],[Data zakończenia sprawy]]&gt;0,zgłoszenia[[#This Row],[Data zakończenia sprawy]]," ")</f>
        <v>42796</v>
      </c>
      <c r="H135" s="44" t="str">
        <f>IF(zgłoszenia[[#This Row],[Sposób zakończenia]]&gt;0,zgłoszenia[[#This Row],[Sposób zakończenia]]," ")</f>
        <v>decyzja umorzenie</v>
      </c>
      <c r="I135" s="60" t="e">
        <f>IF(#REF!&gt;0,#REF!,"---")</f>
        <v>#REF!</v>
      </c>
    </row>
    <row r="136" spans="1:9" ht="30" x14ac:dyDescent="0.25">
      <c r="A136" s="63" t="str">
        <f>IF(zgłoszenia[[#This Row],[ID]]&gt;0,zgłoszenia[[#This Row],[Lp.]]&amp;" "&amp;zgłoszenia[[#This Row],[ID]]&amp;"
"&amp;zgłoszenia[[#This Row],[Nr kance- laryjny]]&amp;"/P/15","---")</f>
        <v>133 AŁ
3498/P/15</v>
      </c>
      <c r="B136" s="47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gospodarczego 
gm. Mielno; ob.Chłopy; dz. Nr 17</v>
      </c>
      <c r="C136" s="29" t="str">
        <f>IF(zgłoszenia[[#This Row],[Rodzaj zgłoszenia]]&gt;0,zgłoszenia[[#This Row],[Rodzaj zgłoszenia]]," ")</f>
        <v>budowa obiektu - art. 29 ust. 1</v>
      </c>
      <c r="D136" s="47" t="e">
        <f>IF(#REF!&gt;0,#REF!&amp;";
"&amp;#REF!," ")</f>
        <v>#REF!</v>
      </c>
      <c r="E136" s="52" t="str">
        <f ca="1">IF(zgłoszenia[BOŚ Znak sprawy]&gt;0,zgłoszenia[BOŚ Znak sprawy]&amp;"
( "&amp;zgłoszenia[czas rozpatrywania]&amp;" "&amp;"dni )"," ")</f>
        <v>BOŚ.6743.104.2017.AŁ
( 17 dni )</v>
      </c>
      <c r="F136" s="43">
        <f>IF(zgłoszenia[[#This Row],[Data wpływu wniosku]]&gt;0,zgłoszenia[[#This Row],[Data wpływu wniosku]]," ")</f>
        <v>42783</v>
      </c>
      <c r="G136" s="43">
        <f>IF(zgłoszenia[[#This Row],[Data zakończenia sprawy]]&gt;0,zgłoszenia[[#This Row],[Data zakończenia sprawy]]," ")</f>
        <v>42800</v>
      </c>
      <c r="H136" s="44" t="str">
        <f>IF(zgłoszenia[[#This Row],[Sposób zakończenia]]&gt;0,zgłoszenia[[#This Row],[Sposób zakończenia]]," ")</f>
        <v>brak sprzeciwu - zgłoszenie skuteczne</v>
      </c>
      <c r="I136" s="60" t="e">
        <f>IF(#REF!&gt;0,#REF!,"---")</f>
        <v>#REF!</v>
      </c>
    </row>
    <row r="137" spans="1:9" ht="45" x14ac:dyDescent="0.25">
      <c r="A137" s="51" t="str">
        <f>IF(zgłoszenia[[#This Row],[ID]]&gt;0,zgłoszenia[[#This Row],[Lp.]]&amp;" "&amp;zgłoszenia[[#This Row],[ID]]&amp;"
"&amp;zgłoszenia[[#This Row],[Nr kance- laryjny]]&amp;"/P/15","---")</f>
        <v>134 ŁD
3486/P/17/P/15</v>
      </c>
      <c r="B137" s="48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pawillon uslugowy 
gm. Mielno; ob.Mielno; dz. Nr 471/4</v>
      </c>
      <c r="C137" s="28" t="str">
        <f>IF(zgłoszenia[[#This Row],[Rodzaj zgłoszenia]]&gt;0,zgłoszenia[[#This Row],[Rodzaj zgłoszenia]]," ")</f>
        <v>tymczasowy obiekt - art. 29 ust. 1, pkt 12</v>
      </c>
      <c r="D137" s="47" t="e">
        <f>IF(#REF!&gt;0,#REF!&amp;";
"&amp;#REF!," ")</f>
        <v>#REF!</v>
      </c>
      <c r="E137" s="52" t="str">
        <f ca="1">IF(zgłoszenia[BOŚ Znak sprawy]&gt;0,zgłoszenia[BOŚ Znak sprawy]&amp;"
( "&amp;zgłoszenia[czas rozpatrywania]&amp;" "&amp;"dni )"," ")</f>
        <v>BOŚ.6743.127.2017.ŁD
( 12 dni )</v>
      </c>
      <c r="F137" s="54">
        <f>IF(zgłoszenia[[#This Row],[Data wpływu wniosku]]&gt;0,zgłoszenia[[#This Row],[Data wpływu wniosku]]," ")</f>
        <v>42783</v>
      </c>
      <c r="G137" s="43">
        <f>IF(zgłoszenia[[#This Row],[Data zakończenia sprawy]]&gt;0,zgłoszenia[[#This Row],[Data zakończenia sprawy]]," ")</f>
        <v>42795</v>
      </c>
      <c r="H137" s="44" t="str">
        <f>IF(zgłoszenia[[#This Row],[Sposób zakończenia]]&gt;0,zgłoszenia[[#This Row],[Sposób zakończenia]]," ")</f>
        <v>brak sprzeciwu - zgłoszenie skuteczne</v>
      </c>
      <c r="I137" s="60" t="e">
        <f>IF(#REF!&gt;0,#REF!,"---")</f>
        <v>#REF!</v>
      </c>
    </row>
    <row r="138" spans="1:9" ht="30" x14ac:dyDescent="0.25">
      <c r="A138" s="51" t="str">
        <f>IF(zgłoszenia[[#This Row],[ID]]&gt;0,zgłoszenia[[#This Row],[Lp.]]&amp;" "&amp;zgłoszenia[[#This Row],[ID]]&amp;"
"&amp;zgłoszenia[[#This Row],[Nr kance- laryjny]]&amp;"/P/15","---")</f>
        <v>135 ŁD
3507/P/15</v>
      </c>
      <c r="B138" s="48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ob.Sarbinowo; dz. Nr 390/41</v>
      </c>
      <c r="C138" s="28" t="str">
        <f>IF(zgłoszenia[[#This Row],[Rodzaj zgłoszenia]]&gt;0,zgłoszenia[[#This Row],[Rodzaj zgłoszenia]]," ")</f>
        <v>jednorodzinne art.29 ust.1 pkt 1a</v>
      </c>
      <c r="D138" s="47" t="e">
        <f>IF(#REF!&gt;0,#REF!&amp;";
"&amp;#REF!," ")</f>
        <v>#REF!</v>
      </c>
      <c r="E138" s="52" t="str">
        <f ca="1">IF(zgłoszenia[BOŚ Znak sprawy]&gt;0,zgłoszenia[BOŚ Znak sprawy]&amp;"
( "&amp;zgłoszenia[czas rozpatrywania]&amp;" "&amp;"dni )"," ")</f>
        <v>BOŚ.6746.25.2017.ŁD
( 12 dni )</v>
      </c>
      <c r="F138" s="54">
        <f>IF(zgłoszenia[[#This Row],[Data wpływu wniosku]]&gt;0,zgłoszenia[[#This Row],[Data wpływu wniosku]]," ")</f>
        <v>42783</v>
      </c>
      <c r="G138" s="43">
        <f>IF(zgłoszenia[[#This Row],[Data zakończenia sprawy]]&gt;0,zgłoszenia[[#This Row],[Data zakończenia sprawy]]," ")</f>
        <v>42795</v>
      </c>
      <c r="H138" s="44" t="str">
        <f>IF(zgłoszenia[[#This Row],[Sposób zakończenia]]&gt;0,zgłoszenia[[#This Row],[Sposób zakończenia]]," ")</f>
        <v>brak sprzeciwu - zgłoszenie skuteczne</v>
      </c>
      <c r="I138" s="60" t="e">
        <f>IF(#REF!&gt;0,#REF!,"---")</f>
        <v>#REF!</v>
      </c>
    </row>
    <row r="139" spans="1:9" ht="45" x14ac:dyDescent="0.25">
      <c r="A139" s="51" t="str">
        <f>IF(zgłoszenia[[#This Row],[ID]]&gt;0,zgłoszenia[[#This Row],[Lp.]]&amp;" "&amp;zgłoszenia[[#This Row],[ID]]&amp;"
"&amp;zgłoszenia[[#This Row],[Nr kance- laryjny]]&amp;"/P/15","---")</f>
        <v>136 ŁD
3379/P/15</v>
      </c>
      <c r="B139" s="48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Biesiekierz; ob.Stare Bielice; dz. Nr 210/6</v>
      </c>
      <c r="C139" s="28" t="str">
        <f>IF(zgłoszenia[[#This Row],[Rodzaj zgłoszenia]]&gt;0,zgłoszenia[[#This Row],[Rodzaj zgłoszenia]]," ")</f>
        <v>budowa obiektu - art. 29 ust. 1</v>
      </c>
      <c r="D139" s="47" t="e">
        <f>IF(#REF!&gt;0,#REF!&amp;";
"&amp;#REF!," ")</f>
        <v>#REF!</v>
      </c>
      <c r="E139" s="52" t="str">
        <f ca="1">IF(zgłoszenia[BOŚ Znak sprawy]&gt;0,zgłoszenia[BOŚ Znak sprawy]&amp;"
( "&amp;zgłoszenia[czas rozpatrywania]&amp;" "&amp;"dni )"," ")</f>
        <v>BOŚ.6743.16.2017.ŁD
( 18 dni )</v>
      </c>
      <c r="F139" s="54">
        <f>IF(zgłoszenia[[#This Row],[Data wpływu wniosku]]&gt;0,zgłoszenia[[#This Row],[Data wpływu wniosku]]," ")</f>
        <v>42782</v>
      </c>
      <c r="G139" s="43">
        <f>IF(zgłoszenia[[#This Row],[Data zakończenia sprawy]]&gt;0,zgłoszenia[[#This Row],[Data zakończenia sprawy]]," ")</f>
        <v>42800</v>
      </c>
      <c r="H139" s="44" t="str">
        <f>IF(zgłoszenia[[#This Row],[Sposób zakończenia]]&gt;0,zgłoszenia[[#This Row],[Sposób zakończenia]]," ")</f>
        <v>brak sprzeciwu - zgłoszenie skuteczne</v>
      </c>
      <c r="I139" s="60" t="e">
        <f>IF(#REF!&gt;0,#REF!,"---")</f>
        <v>#REF!</v>
      </c>
    </row>
    <row r="140" spans="1:9" ht="45" x14ac:dyDescent="0.25">
      <c r="A140" s="51" t="str">
        <f>IF(zgłoszenia[[#This Row],[ID]]&gt;0,zgłoszenia[[#This Row],[Lp.]]&amp;" "&amp;zgłoszenia[[#This Row],[ID]]&amp;"
"&amp;zgłoszenia[[#This Row],[Nr kance- laryjny]]&amp;"/P/15","---")</f>
        <v>137 KŻ
3649/P/15</v>
      </c>
      <c r="B140" s="48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i budynek gospodarczy 
gm. Mielno; ob.Chłopy; dz. Nr 88/3</v>
      </c>
      <c r="C140" s="28" t="str">
        <f>IF(zgłoszenia[[#This Row],[Rodzaj zgłoszenia]]&gt;0,zgłoszenia[[#This Row],[Rodzaj zgłoszenia]]," ")</f>
        <v>budowa obiektu - art. 29 ust. 1</v>
      </c>
      <c r="D140" s="47" t="e">
        <f>IF(#REF!&gt;0,#REF!&amp;";
"&amp;#REF!," ")</f>
        <v>#REF!</v>
      </c>
      <c r="E140" s="52" t="str">
        <f ca="1">IF(zgłoszenia[BOŚ Znak sprawy]&gt;0,zgłoszenia[BOŚ Znak sprawy]&amp;"
( "&amp;zgłoszenia[czas rozpatrywania]&amp;" "&amp;"dni )"," ")</f>
        <v>BOŚ.6743.117.2017.KŻ
( 38 dni )</v>
      </c>
      <c r="F140" s="54">
        <f>IF(zgłoszenia[[#This Row],[Data wpływu wniosku]]&gt;0,zgłoszenia[[#This Row],[Data wpływu wniosku]]," ")</f>
        <v>42786</v>
      </c>
      <c r="G140" s="43">
        <f>IF(zgłoszenia[[#This Row],[Data zakończenia sprawy]]&gt;0,zgłoszenia[[#This Row],[Data zakończenia sprawy]]," ")</f>
        <v>42824</v>
      </c>
      <c r="H140" s="44" t="str">
        <f>IF(zgłoszenia[[#This Row],[Sposób zakończenia]]&gt;0,zgłoszenia[[#This Row],[Sposób zakończenia]]," ")</f>
        <v>decyzja sprzeciwu</v>
      </c>
      <c r="I140" s="60" t="e">
        <f>IF(#REF!&gt;0,#REF!,"---")</f>
        <v>#REF!</v>
      </c>
    </row>
    <row r="141" spans="1:9" ht="45" x14ac:dyDescent="0.25">
      <c r="A141" s="51" t="str">
        <f>IF(zgłoszenia[[#This Row],[ID]]&gt;0,zgłoszenia[[#This Row],[Lp.]]&amp;" "&amp;zgłoszenia[[#This Row],[ID]]&amp;"
"&amp;zgłoszenia[[#This Row],[Nr kance- laryjny]]&amp;"/P/15","---")</f>
        <v>138 KŻ
3648/P/15</v>
      </c>
      <c r="B141" s="48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i budynek gospodarczy 
gm. Mielno; ob.Chłopy; dz. Nr 88/3</v>
      </c>
      <c r="C141" s="28" t="str">
        <f>IF(zgłoszenia[[#This Row],[Rodzaj zgłoszenia]]&gt;0,zgłoszenia[[#This Row],[Rodzaj zgłoszenia]]," ")</f>
        <v>budowa obiektu - art. 29 ust. 1</v>
      </c>
      <c r="D141" s="47" t="e">
        <f>IF(#REF!&gt;0,#REF!&amp;";
"&amp;#REF!," ")</f>
        <v>#REF!</v>
      </c>
      <c r="E141" s="52" t="str">
        <f ca="1">IF(zgłoszenia[BOŚ Znak sprawy]&gt;0,zgłoszenia[BOŚ Znak sprawy]&amp;"
( "&amp;zgłoszenia[czas rozpatrywania]&amp;" "&amp;"dni )"," ")</f>
        <v>BOŚ.6743.118.2017.KŻ
( 38 dni )</v>
      </c>
      <c r="F141" s="54">
        <f>IF(zgłoszenia[[#This Row],[Data wpływu wniosku]]&gt;0,zgłoszenia[[#This Row],[Data wpływu wniosku]]," ")</f>
        <v>42786</v>
      </c>
      <c r="G141" s="43">
        <f>IF(zgłoszenia[[#This Row],[Data zakończenia sprawy]]&gt;0,zgłoszenia[[#This Row],[Data zakończenia sprawy]]," ")</f>
        <v>42824</v>
      </c>
      <c r="H141" s="44" t="str">
        <f>IF(zgłoszenia[[#This Row],[Sposób zakończenia]]&gt;0,zgłoszenia[[#This Row],[Sposób zakończenia]]," ")</f>
        <v>decyzja sprzeciwu</v>
      </c>
      <c r="I141" s="60" t="e">
        <f>IF(#REF!&gt;0,#REF!,"---")</f>
        <v>#REF!</v>
      </c>
    </row>
    <row r="142" spans="1:9" ht="30" x14ac:dyDescent="0.25">
      <c r="A142" s="51" t="str">
        <f>IF(zgłoszenia[[#This Row],[ID]]&gt;0,zgłoszenia[[#This Row],[Lp.]]&amp;" "&amp;zgłoszenia[[#This Row],[ID]]&amp;"
"&amp;zgłoszenia[[#This Row],[Nr kance- laryjny]]&amp;"/P/15","---")</f>
        <v>139 IN
3645/P/15</v>
      </c>
      <c r="B142" s="48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garaż blaszany 
gm. Będzino; ob.Łękno; dz. Nr 120</v>
      </c>
      <c r="C142" s="28" t="str">
        <f>IF(zgłoszenia[[#This Row],[Rodzaj zgłoszenia]]&gt;0,zgłoszenia[[#This Row],[Rodzaj zgłoszenia]]," ")</f>
        <v>budowa obiektu - art. 29 ust. 1</v>
      </c>
      <c r="D142" s="47" t="e">
        <f>IF(#REF!&gt;0,#REF!&amp;";
"&amp;#REF!," ")</f>
        <v>#REF!</v>
      </c>
      <c r="E142" s="52" t="str">
        <f ca="1">IF(zgłoszenia[BOŚ Znak sprawy]&gt;0,zgłoszenia[BOŚ Znak sprawy]&amp;"
( "&amp;zgłoszenia[czas rozpatrywania]&amp;" "&amp;"dni )"," ")</f>
        <v>BOŚ.6743.131.2017.IN
( 37 dni )</v>
      </c>
      <c r="F142" s="54">
        <f>IF(zgłoszenia[[#This Row],[Data wpływu wniosku]]&gt;0,zgłoszenia[[#This Row],[Data wpływu wniosku]]," ")</f>
        <v>42786</v>
      </c>
      <c r="G142" s="43">
        <f>IF(zgłoszenia[[#This Row],[Data zakończenia sprawy]]&gt;0,zgłoszenia[[#This Row],[Data zakończenia sprawy]]," ")</f>
        <v>42823</v>
      </c>
      <c r="H142" s="44" t="str">
        <f>IF(zgłoszenia[[#This Row],[Sposób zakończenia]]&gt;0,zgłoszenia[[#This Row],[Sposób zakończenia]]," ")</f>
        <v>brak sprzeciwu - zgłoszenie skuteczne</v>
      </c>
      <c r="I142" s="60" t="e">
        <f>IF(#REF!&gt;0,#REF!,"---")</f>
        <v>#REF!</v>
      </c>
    </row>
    <row r="143" spans="1:9" ht="30" x14ac:dyDescent="0.25">
      <c r="A143" s="51" t="str">
        <f>IF(zgłoszenia[[#This Row],[ID]]&gt;0,zgłoszenia[[#This Row],[Lp.]]&amp;" "&amp;zgłoszenia[[#This Row],[ID]]&amp;"
"&amp;zgłoszenia[[#This Row],[Nr kance- laryjny]]&amp;"/P/15","---")</f>
        <v>140 WK
3641/P/15</v>
      </c>
      <c r="B143" s="48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altana - wiata o powierzchni 20.14 m2 
gm. Mielno; ob.Mielenko; dz. Nr 102/10</v>
      </c>
      <c r="C143" s="28" t="str">
        <f>IF(zgłoszenia[[#This Row],[Rodzaj zgłoszenia]]&gt;0,zgłoszenia[[#This Row],[Rodzaj zgłoszenia]]," ")</f>
        <v>budowa obiektu - art. 29 ust. 1</v>
      </c>
      <c r="D143" s="47" t="e">
        <f>IF(#REF!&gt;0,#REF!&amp;";
"&amp;#REF!," ")</f>
        <v>#REF!</v>
      </c>
      <c r="E143" s="52" t="str">
        <f ca="1">IF(zgłoszenia[BOŚ Znak sprawy]&gt;0,zgłoszenia[BOŚ Znak sprawy]&amp;"
( "&amp;zgłoszenia[czas rozpatrywania]&amp;" "&amp;"dni )"," ")</f>
        <v>BOŚ.6743.121.2017.WK
( 22 dni )</v>
      </c>
      <c r="F143" s="54">
        <f>IF(zgłoszenia[[#This Row],[Data wpływu wniosku]]&gt;0,zgłoszenia[[#This Row],[Data wpływu wniosku]]," ")</f>
        <v>42786</v>
      </c>
      <c r="G143" s="43">
        <f>IF(zgłoszenia[[#This Row],[Data zakończenia sprawy]]&gt;0,zgłoszenia[[#This Row],[Data zakończenia sprawy]]," ")</f>
        <v>42808</v>
      </c>
      <c r="H143" s="44" t="str">
        <f>IF(zgłoszenia[[#This Row],[Sposób zakończenia]]&gt;0,zgłoszenia[[#This Row],[Sposób zakończenia]]," ")</f>
        <v>odmowa wszczęcia</v>
      </c>
      <c r="I143" s="60" t="e">
        <f>IF(#REF!&gt;0,#REF!,"---")</f>
        <v>#REF!</v>
      </c>
    </row>
    <row r="144" spans="1:9" ht="45" x14ac:dyDescent="0.25">
      <c r="A144" s="51" t="str">
        <f>IF(zgłoszenia[[#This Row],[ID]]&gt;0,zgłoszenia[[#This Row],[Lp.]]&amp;" "&amp;zgłoszenia[[#This Row],[ID]]&amp;"
"&amp;zgłoszenia[[#This Row],[Nr kance- laryjny]]&amp;"/P/15","---")</f>
        <v>141 WK
3644/P/15</v>
      </c>
      <c r="B144" s="48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kablowe 0,4kV 
gm. Mielno; ob.Chłopy; dz. Nr 104, 103, 102/40</v>
      </c>
      <c r="C144" s="28" t="str">
        <f>IF(zgłoszenia[[#This Row],[Rodzaj zgłoszenia]]&gt;0,zgłoszenia[[#This Row],[Rodzaj zgłoszenia]]," ")</f>
        <v>budowa obiektu - art. 29 ust. 1</v>
      </c>
      <c r="D144" s="47" t="e">
        <f>IF(#REF!&gt;0,#REF!&amp;";
"&amp;#REF!," ")</f>
        <v>#REF!</v>
      </c>
      <c r="E144" s="52" t="str">
        <f ca="1">IF(zgłoszenia[BOŚ Znak sprawy]&gt;0,zgłoszenia[BOŚ Znak sprawy]&amp;"
( "&amp;zgłoszenia[czas rozpatrywania]&amp;" "&amp;"dni )"," ")</f>
        <v>BOŚ.6743.122.2017.WK
( 897 dni )</v>
      </c>
      <c r="F144" s="54">
        <f>IF(zgłoszenia[[#This Row],[Data wpływu wniosku]]&gt;0,zgłoszenia[[#This Row],[Data wpływu wniosku]]," ")</f>
        <v>42786</v>
      </c>
      <c r="G144" s="43" t="str">
        <f>IF(zgłoszenia[[#This Row],[Data zakończenia sprawy]]&gt;0,zgłoszenia[[#This Row],[Data zakończenia sprawy]]," ")</f>
        <v xml:space="preserve"> </v>
      </c>
      <c r="H144" s="44" t="str">
        <f>IF(zgłoszenia[[#This Row],[Sposób zakończenia]]&gt;0,zgłoszenia[[#This Row],[Sposób zakończenia]]," ")</f>
        <v xml:space="preserve"> </v>
      </c>
      <c r="I144" s="60" t="e">
        <f>IF(#REF!&gt;0,#REF!,"---")</f>
        <v>#REF!</v>
      </c>
    </row>
    <row r="145" spans="1:9" ht="30" x14ac:dyDescent="0.25">
      <c r="A145" s="51" t="str">
        <f>IF(zgłoszenia[[#This Row],[ID]]&gt;0,zgłoszenia[[#This Row],[Lp.]]&amp;" "&amp;zgłoszenia[[#This Row],[ID]]&amp;"
"&amp;zgłoszenia[[#This Row],[Nr kance- laryjny]]&amp;"/P/15","---")</f>
        <v>142 EJ
3676/P/15</v>
      </c>
      <c r="B145" s="48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ob.Sarbinowo; dz. Nr 309/9</v>
      </c>
      <c r="C145" s="28" t="str">
        <f>IF(zgłoszenia[[#This Row],[Rodzaj zgłoszenia]]&gt;0,zgłoszenia[[#This Row],[Rodzaj zgłoszenia]]," ")</f>
        <v>budowa obiektu - art. 29 ust. 1</v>
      </c>
      <c r="D145" s="47" t="e">
        <f>IF(#REF!&gt;0,#REF!&amp;";
"&amp;#REF!," ")</f>
        <v>#REF!</v>
      </c>
      <c r="E145" s="52" t="str">
        <f ca="1">IF(zgłoszenia[BOŚ Znak sprawy]&gt;0,zgłoszenia[BOŚ Znak sprawy]&amp;"
( "&amp;zgłoszenia[czas rozpatrywania]&amp;" "&amp;"dni )"," ")</f>
        <v>BOŚ.6743.110.2017.EJ
( 9 dni )</v>
      </c>
      <c r="F145" s="54">
        <f>IF(zgłoszenia[[#This Row],[Data wpływu wniosku]]&gt;0,zgłoszenia[[#This Row],[Data wpływu wniosku]]," ")</f>
        <v>42786</v>
      </c>
      <c r="G145" s="43">
        <f>IF(zgłoszenia[[#This Row],[Data zakończenia sprawy]]&gt;0,zgłoszenia[[#This Row],[Data zakończenia sprawy]]," ")</f>
        <v>42795</v>
      </c>
      <c r="H145" s="44" t="str">
        <f>IF(zgłoszenia[[#This Row],[Sposób zakończenia]]&gt;0,zgłoszenia[[#This Row],[Sposób zakończenia]]," ")</f>
        <v>brak sprzeciwu - zgłoszenie skuteczne</v>
      </c>
      <c r="I145" s="60" t="e">
        <f>IF(#REF!&gt;0,#REF!,"---")</f>
        <v>#REF!</v>
      </c>
    </row>
    <row r="146" spans="1:9" ht="30" x14ac:dyDescent="0.25">
      <c r="A146" s="51" t="str">
        <f>IF(zgłoszenia[[#This Row],[ID]]&gt;0,zgłoszenia[[#This Row],[Lp.]]&amp;" "&amp;zgłoszenia[[#This Row],[ID]]&amp;"
"&amp;zgłoszenia[[#This Row],[Nr kance- laryjny]]&amp;"/P/15","---")</f>
        <v>143 EJ
3678/P/15</v>
      </c>
      <c r="B146" s="48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- 9 szt 
gm. Mielno; ob.Chłopy; dz. Nr 126/6</v>
      </c>
      <c r="C146" s="28" t="str">
        <f>IF(zgłoszenia[[#This Row],[Rodzaj zgłoszenia]]&gt;0,zgłoszenia[[#This Row],[Rodzaj zgłoszenia]]," ")</f>
        <v>budowa obiektu - art. 29 ust. 1</v>
      </c>
      <c r="D146" s="47" t="e">
        <f>IF(#REF!&gt;0,#REF!&amp;";
"&amp;#REF!," ")</f>
        <v>#REF!</v>
      </c>
      <c r="E146" s="52" t="str">
        <f ca="1">IF(zgłoszenia[BOŚ Znak sprawy]&gt;0,zgłoszenia[BOŚ Znak sprawy]&amp;"
( "&amp;zgłoszenia[czas rozpatrywania]&amp;" "&amp;"dni )"," ")</f>
        <v>BOŚ.6743.112.2017.EJ
( 9 dni )</v>
      </c>
      <c r="F146" s="54">
        <f>IF(zgłoszenia[[#This Row],[Data wpływu wniosku]]&gt;0,zgłoszenia[[#This Row],[Data wpływu wniosku]]," ")</f>
        <v>42786</v>
      </c>
      <c r="G146" s="43">
        <f>IF(zgłoszenia[[#This Row],[Data zakończenia sprawy]]&gt;0,zgłoszenia[[#This Row],[Data zakończenia sprawy]]," ")</f>
        <v>42795</v>
      </c>
      <c r="H146" s="44" t="str">
        <f>IF(zgłoszenia[[#This Row],[Sposób zakończenia]]&gt;0,zgłoszenia[[#This Row],[Sposób zakończenia]]," ")</f>
        <v>brak sprzeciwu - zgłoszenie skuteczne</v>
      </c>
      <c r="I146" s="60" t="e">
        <f>IF(#REF!&gt;0,#REF!,"---")</f>
        <v>#REF!</v>
      </c>
    </row>
    <row r="147" spans="1:9" ht="30" x14ac:dyDescent="0.25">
      <c r="A147" s="63" t="str">
        <f>IF(zgłoszenia[[#This Row],[ID]]&gt;0,zgłoszenia[[#This Row],[Lp.]]&amp;" "&amp;zgłoszenia[[#This Row],[ID]]&amp;"
"&amp;zgłoszenia[[#This Row],[Nr kance- laryjny]]&amp;"/P/15","---")</f>
        <v>144 EJ
3677/P/15</v>
      </c>
      <c r="B14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2 szt 
gm. Mielno; ob.Gąski; dz. Nr 112/17</v>
      </c>
      <c r="C147" s="45" t="str">
        <f>IF(zgłoszenia[[#This Row],[Rodzaj zgłoszenia]]&gt;0,zgłoszenia[[#This Row],[Rodzaj zgłoszenia]]," ")</f>
        <v>budowa obiektu - art. 29 ust. 1</v>
      </c>
      <c r="D147" s="47" t="e">
        <f>IF(#REF!&gt;0,#REF!&amp;";
"&amp;#REF!," ")</f>
        <v>#REF!</v>
      </c>
      <c r="E147" s="52" t="str">
        <f ca="1">IF(zgłoszenia[BOŚ Znak sprawy]&gt;0,zgłoszenia[BOŚ Znak sprawy]&amp;"
( "&amp;zgłoszenia[czas rozpatrywania]&amp;" "&amp;"dni )"," ")</f>
        <v>BOŚ.6743.111.2017.EJ
( 9 dni )</v>
      </c>
      <c r="F147" s="55">
        <f>IF(zgłoszenia[[#This Row],[Data wpływu wniosku]]&gt;0,zgłoszenia[[#This Row],[Data wpływu wniosku]]," ")</f>
        <v>42786</v>
      </c>
      <c r="G147" s="43">
        <f>IF(zgłoszenia[[#This Row],[Data zakończenia sprawy]]&gt;0,zgłoszenia[[#This Row],[Data zakończenia sprawy]]," ")</f>
        <v>42795</v>
      </c>
      <c r="H147" s="44" t="str">
        <f>IF(zgłoszenia[[#This Row],[Sposób zakończenia]]&gt;0,zgłoszenia[[#This Row],[Sposób zakończenia]]," ")</f>
        <v>brak sprzeciwu - zgłoszenie skuteczne</v>
      </c>
      <c r="I147" s="60" t="e">
        <f>IF(#REF!&gt;0,#REF!,"---")</f>
        <v>#REF!</v>
      </c>
    </row>
    <row r="148" spans="1:9" ht="45" x14ac:dyDescent="0.25">
      <c r="A148" s="51" t="str">
        <f>IF(zgłoszenia[[#This Row],[ID]]&gt;0,zgłoszenia[[#This Row],[Lp.]]&amp;" "&amp;zgłoszenia[[#This Row],[ID]]&amp;"
"&amp;zgłoszenia[[#This Row],[Nr kance- laryjny]]&amp;"/P/15","---")</f>
        <v>145 AŁ
3774/P/15</v>
      </c>
      <c r="B148" s="48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wodociągowa i kanalizacyjna 
gm. Mielno; ob.Chłopy; dz. Nr 187/4, 187/23, 187/24, 187/25, 187/26, 187/27</v>
      </c>
      <c r="C148" s="28" t="str">
        <f>IF(zgłoszenia[[#This Row],[Rodzaj zgłoszenia]]&gt;0,zgłoszenia[[#This Row],[Rodzaj zgłoszenia]]," ")</f>
        <v>sieci art.29 ust.1 pkt 19a</v>
      </c>
      <c r="D148" s="47" t="e">
        <f>IF(#REF!&gt;0,#REF!&amp;";
"&amp;#REF!," ")</f>
        <v>#REF!</v>
      </c>
      <c r="E148" s="52" t="str">
        <f ca="1">IF(zgłoszenia[BOŚ Znak sprawy]&gt;0,zgłoszenia[BOŚ Znak sprawy]&amp;"
( "&amp;zgłoszenia[czas rozpatrywania]&amp;" "&amp;"dni )"," ")</f>
        <v>BOŚ.6748.9.2017.AŁ
( 21 dni )</v>
      </c>
      <c r="F148" s="54">
        <f>IF(zgłoszenia[[#This Row],[Data wpływu wniosku]]&gt;0,zgłoszenia[[#This Row],[Data wpływu wniosku]]," ")</f>
        <v>42787</v>
      </c>
      <c r="G148" s="43">
        <f>IF(zgłoszenia[[#This Row],[Data zakończenia sprawy]]&gt;0,zgłoszenia[[#This Row],[Data zakończenia sprawy]]," ")</f>
        <v>42808</v>
      </c>
      <c r="H148" s="44" t="str">
        <f>IF(zgłoszenia[[#This Row],[Sposób zakończenia]]&gt;0,zgłoszenia[[#This Row],[Sposób zakończenia]]," ")</f>
        <v>brak sprzeciwu - zgłoszenie skuteczne</v>
      </c>
      <c r="I148" s="60" t="e">
        <f>IF(#REF!&gt;0,#REF!,"---")</f>
        <v>#REF!</v>
      </c>
    </row>
    <row r="149" spans="1:9" ht="45" x14ac:dyDescent="0.25">
      <c r="A149" s="51" t="str">
        <f>IF(zgłoszenia[[#This Row],[ID]]&gt;0,zgłoszenia[[#This Row],[Lp.]]&amp;" "&amp;zgłoszenia[[#This Row],[ID]]&amp;"
"&amp;zgłoszenia[[#This Row],[Nr kance- laryjny]]&amp;"/P/15","---")</f>
        <v>146 IN
3764/P/15</v>
      </c>
      <c r="B149" s="48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wod-kan i energetyczne 
gm. Będzino; ob.Mścice; dz. Nr 727/14, 727/5</v>
      </c>
      <c r="C149" s="28" t="str">
        <f>IF(zgłoszenia[[#This Row],[Rodzaj zgłoszenia]]&gt;0,zgłoszenia[[#This Row],[Rodzaj zgłoszenia]]," ")</f>
        <v>budowa obiektu - art. 29 ust. 1</v>
      </c>
      <c r="D149" s="47" t="e">
        <f>IF(#REF!&gt;0,#REF!&amp;";
"&amp;#REF!," ")</f>
        <v>#REF!</v>
      </c>
      <c r="E149" s="52" t="str">
        <f ca="1">IF(zgłoszenia[BOŚ Znak sprawy]&gt;0,zgłoszenia[BOŚ Znak sprawy]&amp;"
( "&amp;zgłoszenia[czas rozpatrywania]&amp;" "&amp;"dni )"," ")</f>
        <v>BOŚ.6743.132.2017.IN
( 42 dni )</v>
      </c>
      <c r="F149" s="54">
        <f>IF(zgłoszenia[[#This Row],[Data wpływu wniosku]]&gt;0,zgłoszenia[[#This Row],[Data wpływu wniosku]]," ")</f>
        <v>42787</v>
      </c>
      <c r="G149" s="43">
        <f>IF(zgłoszenia[[#This Row],[Data zakończenia sprawy]]&gt;0,zgłoszenia[[#This Row],[Data zakończenia sprawy]]," ")</f>
        <v>42829</v>
      </c>
      <c r="H149" s="44" t="str">
        <f>IF(zgłoszenia[[#This Row],[Sposób zakończenia]]&gt;0,zgłoszenia[[#This Row],[Sposób zakończenia]]," ")</f>
        <v>brak sprzeciwu - zgłoszenie skuteczne</v>
      </c>
      <c r="I149" s="60" t="e">
        <f>IF(#REF!&gt;0,#REF!,"---")</f>
        <v>#REF!</v>
      </c>
    </row>
    <row r="150" spans="1:9" ht="30" x14ac:dyDescent="0.25">
      <c r="A150" s="51" t="str">
        <f>IF(zgłoszenia[[#This Row],[ID]]&gt;0,zgłoszenia[[#This Row],[Lp.]]&amp;" "&amp;zgłoszenia[[#This Row],[ID]]&amp;"
"&amp;zgłoszenia[[#This Row],[Nr kance- laryjny]]&amp;"/P/15","---")</f>
        <v>147 AA
3785/P/15</v>
      </c>
      <c r="B150" s="48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przeniesienie zgłoszenia  
gm. Polanów; ob.Żelibórz; dz. Nr 71/2</v>
      </c>
      <c r="C150" s="28" t="str">
        <f>IF(zgłoszenia[[#This Row],[Rodzaj zgłoszenia]]&gt;0,zgłoszenia[[#This Row],[Rodzaj zgłoszenia]]," ")</f>
        <v>budowa obiektu - art. 29 ust. 1</v>
      </c>
      <c r="D150" s="47" t="e">
        <f>IF(#REF!&gt;0,#REF!&amp;";
"&amp;#REF!," ")</f>
        <v>#REF!</v>
      </c>
      <c r="E150" s="52" t="str">
        <f ca="1">IF(zgłoszenia[BOŚ Znak sprawy]&gt;0,zgłoszenia[BOŚ Znak sprawy]&amp;"
( "&amp;zgłoszenia[czas rozpatrywania]&amp;" "&amp;"dni )"," ")</f>
        <v>BOŚ.6743.123.2017.AA
( 45 dni )</v>
      </c>
      <c r="F150" s="54">
        <f>IF(zgłoszenia[[#This Row],[Data wpływu wniosku]]&gt;0,zgłoszenia[[#This Row],[Data wpływu wniosku]]," ")</f>
        <v>42787</v>
      </c>
      <c r="G150" s="43">
        <f>IF(zgłoszenia[[#This Row],[Data zakończenia sprawy]]&gt;0,zgłoszenia[[#This Row],[Data zakończenia sprawy]]," ")</f>
        <v>42832</v>
      </c>
      <c r="H150" s="44" t="str">
        <f>IF(zgłoszenia[[#This Row],[Sposób zakończenia]]&gt;0,zgłoszenia[[#This Row],[Sposób zakończenia]]," ")</f>
        <v xml:space="preserve"> </v>
      </c>
      <c r="I150" s="60" t="e">
        <f>IF(#REF!&gt;0,#REF!,"---")</f>
        <v>#REF!</v>
      </c>
    </row>
    <row r="151" spans="1:9" ht="30" x14ac:dyDescent="0.25">
      <c r="A151" s="51" t="str">
        <f>IF(zgłoszenia[[#This Row],[ID]]&gt;0,zgłoszenia[[#This Row],[Lp.]]&amp;" "&amp;zgłoszenia[[#This Row],[ID]]&amp;"
"&amp;zgłoszenia[[#This Row],[Nr kance- laryjny]]&amp;"/P/15","---")</f>
        <v>148 WK
3799/P/15</v>
      </c>
      <c r="B151" s="48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ob.Sarbinowo; dz. Nr 419/29</v>
      </c>
      <c r="C151" s="28" t="str">
        <f>IF(zgłoszenia[[#This Row],[Rodzaj zgłoszenia]]&gt;0,zgłoszenia[[#This Row],[Rodzaj zgłoszenia]]," ")</f>
        <v>budowa obiektu - art. 29 ust. 1</v>
      </c>
      <c r="D151" s="47" t="e">
        <f>IF(#REF!&gt;0,#REF!&amp;";
"&amp;#REF!," ")</f>
        <v>#REF!</v>
      </c>
      <c r="E151" s="52" t="str">
        <f ca="1">IF(zgłoszenia[BOŚ Znak sprawy]&gt;0,zgłoszenia[BOŚ Znak sprawy]&amp;"
( "&amp;zgłoszenia[czas rozpatrywania]&amp;" "&amp;"dni )"," ")</f>
        <v>BOŚ.6743.119.2017.WK
( 15 dni )</v>
      </c>
      <c r="F151" s="54">
        <f>IF(zgłoszenia[[#This Row],[Data wpływu wniosku]]&gt;0,zgłoszenia[[#This Row],[Data wpływu wniosku]]," ")</f>
        <v>42787</v>
      </c>
      <c r="G151" s="43">
        <f>IF(zgłoszenia[[#This Row],[Data zakończenia sprawy]]&gt;0,zgłoszenia[[#This Row],[Data zakończenia sprawy]]," ")</f>
        <v>42802</v>
      </c>
      <c r="H151" s="44" t="str">
        <f>IF(zgłoszenia[[#This Row],[Sposób zakończenia]]&gt;0,zgłoszenia[[#This Row],[Sposób zakończenia]]," ")</f>
        <v>brak sprzeciwu - zgłoszenie skuteczne</v>
      </c>
      <c r="I151" s="60" t="e">
        <f>IF(#REF!&gt;0,#REF!,"---")</f>
        <v>#REF!</v>
      </c>
    </row>
    <row r="152" spans="1:9" ht="60" x14ac:dyDescent="0.25">
      <c r="A152" s="51" t="str">
        <f>IF(zgłoszenia[[#This Row],[ID]]&gt;0,zgłoszenia[[#This Row],[Lp.]]&amp;" "&amp;zgłoszenia[[#This Row],[ID]]&amp;"
"&amp;zgłoszenia[[#This Row],[Nr kance- laryjny]]&amp;"/P/15","---")</f>
        <v>149 AA
3867/P/15</v>
      </c>
      <c r="B152" s="48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utwardzenie terenu kostką brukową oraz montaż gotowej konstrukcji zestawu do koszykówki 
gm. Polanów; ob.Nacław; dz. Nr 5/39</v>
      </c>
      <c r="C152" s="28" t="str">
        <f>IF(zgłoszenia[[#This Row],[Rodzaj zgłoszenia]]&gt;0,zgłoszenia[[#This Row],[Rodzaj zgłoszenia]]," ")</f>
        <v>budowa obiektu - art. 29 ust. 1</v>
      </c>
      <c r="D152" s="47" t="e">
        <f>IF(#REF!&gt;0,#REF!&amp;";
"&amp;#REF!," ")</f>
        <v>#REF!</v>
      </c>
      <c r="E152" s="52" t="str">
        <f ca="1">IF(zgłoszenia[BOŚ Znak sprawy]&gt;0,zgłoszenia[BOŚ Znak sprawy]&amp;"
( "&amp;zgłoszenia[czas rozpatrywania]&amp;" "&amp;"dni )"," ")</f>
        <v>BOŚ.6743.124.2017.AA
( 8 dni )</v>
      </c>
      <c r="F152" s="54">
        <f>IF(zgłoszenia[[#This Row],[Data wpływu wniosku]]&gt;0,zgłoszenia[[#This Row],[Data wpływu wniosku]]," ")</f>
        <v>42788</v>
      </c>
      <c r="G152" s="43">
        <f>IF(zgłoszenia[[#This Row],[Data zakończenia sprawy]]&gt;0,zgłoszenia[[#This Row],[Data zakończenia sprawy]]," ")</f>
        <v>42796</v>
      </c>
      <c r="H152" s="44" t="str">
        <f>IF(zgłoszenia[[#This Row],[Sposób zakończenia]]&gt;0,zgłoszenia[[#This Row],[Sposób zakończenia]]," ")</f>
        <v>brak sprzeciwu - zgłoszenie skuteczne</v>
      </c>
      <c r="I152" s="60" t="e">
        <f>IF(#REF!&gt;0,#REF!,"---")</f>
        <v>#REF!</v>
      </c>
    </row>
    <row r="153" spans="1:9" ht="45" x14ac:dyDescent="0.25">
      <c r="A153" s="51" t="str">
        <f>IF(zgłoszenia[[#This Row],[ID]]&gt;0,zgłoszenia[[#This Row],[Lp.]]&amp;" "&amp;zgłoszenia[[#This Row],[ID]]&amp;"
"&amp;zgłoszenia[[#This Row],[Nr kance- laryjny]]&amp;"/P/15","---")</f>
        <v>150 IN
3849/P/15</v>
      </c>
      <c r="B153" s="48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domku letniskowego wraz z oczyszczalnią ścieków 
gm. Będzino; ob.Kładno; dz. Nr 51/13</v>
      </c>
      <c r="C153" s="28" t="str">
        <f>IF(zgłoszenia[[#This Row],[Rodzaj zgłoszenia]]&gt;0,zgłoszenia[[#This Row],[Rodzaj zgłoszenia]]," ")</f>
        <v>budowa obiektu - art. 29 ust. 1</v>
      </c>
      <c r="D153" s="47" t="e">
        <f>IF(#REF!&gt;0,#REF!&amp;";
"&amp;#REF!," ")</f>
        <v>#REF!</v>
      </c>
      <c r="E153" s="52" t="str">
        <f ca="1">IF(zgłoszenia[BOŚ Znak sprawy]&gt;0,zgłoszenia[BOŚ Znak sprawy]&amp;"
( "&amp;zgłoszenia[czas rozpatrywania]&amp;" "&amp;"dni )"," ")</f>
        <v>BOŚ.6743.133.2017.IN
( 30 dni )</v>
      </c>
      <c r="F153" s="54">
        <f>IF(zgłoszenia[[#This Row],[Data wpływu wniosku]]&gt;0,zgłoszenia[[#This Row],[Data wpływu wniosku]]," ")</f>
        <v>42788</v>
      </c>
      <c r="G153" s="43">
        <f>IF(zgłoszenia[[#This Row],[Data zakończenia sprawy]]&gt;0,zgłoszenia[[#This Row],[Data zakończenia sprawy]]," ")</f>
        <v>42818</v>
      </c>
      <c r="H153" s="44" t="str">
        <f>IF(zgłoszenia[[#This Row],[Sposób zakończenia]]&gt;0,zgłoszenia[[#This Row],[Sposób zakończenia]]," ")</f>
        <v>brak sprzeciwu - zgłoszenie skuteczne</v>
      </c>
      <c r="I153" s="60" t="e">
        <f>IF(#REF!&gt;0,#REF!,"---")</f>
        <v>#REF!</v>
      </c>
    </row>
    <row r="154" spans="1:9" ht="45" x14ac:dyDescent="0.25">
      <c r="A154" s="51" t="str">
        <f>IF(zgłoszenia[[#This Row],[ID]]&gt;0,zgłoszenia[[#This Row],[Lp.]]&amp;" "&amp;zgłoszenia[[#This Row],[ID]]&amp;"
"&amp;zgłoszenia[[#This Row],[Nr kance- laryjny]]&amp;"/P/15","---")</f>
        <v>151 MS
3890/P/15</v>
      </c>
      <c r="B154" s="48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Sianów; ob.Sieciemin; dz. Nr 64/3</v>
      </c>
      <c r="C154" s="28" t="str">
        <f>IF(zgłoszenia[[#This Row],[Rodzaj zgłoszenia]]&gt;0,zgłoszenia[[#This Row],[Rodzaj zgłoszenia]]," ")</f>
        <v>roboty budowlane - art. 29 ust. 2</v>
      </c>
      <c r="D154" s="47" t="e">
        <f>IF(#REF!&gt;0,#REF!&amp;";
"&amp;#REF!," ")</f>
        <v>#REF!</v>
      </c>
      <c r="E154" s="52" t="str">
        <f ca="1">IF(zgłoszenia[BOŚ Znak sprawy]&gt;0,zgłoszenia[BOŚ Znak sprawy]&amp;"
( "&amp;zgłoszenia[czas rozpatrywania]&amp;" "&amp;"dni )"," ")</f>
        <v>BOŚ.6743.156.2017.MS
( 20 dni )</v>
      </c>
      <c r="F154" s="54">
        <f>IF(zgłoszenia[[#This Row],[Data wpływu wniosku]]&gt;0,zgłoszenia[[#This Row],[Data wpływu wniosku]]," ")</f>
        <v>42788</v>
      </c>
      <c r="G154" s="43">
        <f>IF(zgłoszenia[[#This Row],[Data zakończenia sprawy]]&gt;0,zgłoszenia[[#This Row],[Data zakończenia sprawy]]," ")</f>
        <v>42808</v>
      </c>
      <c r="H154" s="44" t="str">
        <f>IF(zgłoszenia[[#This Row],[Sposób zakończenia]]&gt;0,zgłoszenia[[#This Row],[Sposób zakończenia]]," ")</f>
        <v>brak sprzeciwu - zgłoszenie skuteczne</v>
      </c>
      <c r="I154" s="60" t="e">
        <f>IF(#REF!&gt;0,#REF!,"---")</f>
        <v>#REF!</v>
      </c>
    </row>
    <row r="155" spans="1:9" ht="60" x14ac:dyDescent="0.25">
      <c r="A155" s="63" t="str">
        <f>IF(zgłoszenia[[#This Row],[ID]]&gt;0,zgłoszenia[[#This Row],[Lp.]]&amp;" "&amp;zgłoszenia[[#This Row],[ID]]&amp;"
"&amp;zgłoszenia[[#This Row],[Nr kance- laryjny]]&amp;"/P/15","---")</f>
        <v>152 MS
3892/P/15</v>
      </c>
      <c r="B15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i zmiana lokalizacji zbiornika na nieczystości ciekłe 
gm. Sianów; ob.Sianów 03; dz. Nr 1003/5, 988/11</v>
      </c>
      <c r="C155" s="28" t="str">
        <f>IF(zgłoszenia[[#This Row],[Rodzaj zgłoszenia]]&gt;0,zgłoszenia[[#This Row],[Rodzaj zgłoszenia]]," ")</f>
        <v>budowa obiektu - art. 29 ust. 1</v>
      </c>
      <c r="D155" s="47" t="e">
        <f>IF(#REF!&gt;0,#REF!&amp;";
"&amp;#REF!," ")</f>
        <v>#REF!</v>
      </c>
      <c r="E155" s="52" t="str">
        <f ca="1">IF(zgłoszenia[BOŚ Znak sprawy]&gt;0,zgłoszenia[BOŚ Znak sprawy]&amp;"
( "&amp;zgłoszenia[czas rozpatrywania]&amp;" "&amp;"dni )"," ")</f>
        <v>BOŚ.6743.157.2017.MS
( 20 dni )</v>
      </c>
      <c r="F155" s="54">
        <f>IF(zgłoszenia[[#This Row],[Data wpływu wniosku]]&gt;0,zgłoszenia[[#This Row],[Data wpływu wniosku]]," ")</f>
        <v>42788</v>
      </c>
      <c r="G155" s="43">
        <f>IF(zgłoszenia[[#This Row],[Data zakończenia sprawy]]&gt;0,zgłoszenia[[#This Row],[Data zakończenia sprawy]]," ")</f>
        <v>42808</v>
      </c>
      <c r="H155" s="44" t="str">
        <f>IF(zgłoszenia[[#This Row],[Sposób zakończenia]]&gt;0,zgłoszenia[[#This Row],[Sposób zakończenia]]," ")</f>
        <v>brak sprzeciwu - zgłoszenie skuteczne</v>
      </c>
      <c r="I155" s="60" t="e">
        <f>IF(#REF!&gt;0,#REF!,"---")</f>
        <v>#REF!</v>
      </c>
    </row>
    <row r="156" spans="1:9" ht="45" x14ac:dyDescent="0.25">
      <c r="A156" s="51" t="str">
        <f>IF(zgłoszenia[[#This Row],[ID]]&gt;0,zgłoszenia[[#This Row],[Lp.]]&amp;" "&amp;zgłoszenia[[#This Row],[ID]]&amp;"
"&amp;zgłoszenia[[#This Row],[Nr kance- laryjny]]&amp;"/P/15","---")</f>
        <v>153 ŁD
4030/P/17/P/15</v>
      </c>
      <c r="B15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stodoły 
gm. Biesiekierz; ob.Stare Bielice; dz. Nr 215/1</v>
      </c>
      <c r="C156" s="28" t="str">
        <f>IF(zgłoszenia[[#This Row],[Rodzaj zgłoszenia]]&gt;0,zgłoszenia[[#This Row],[Rodzaj zgłoszenia]]," ")</f>
        <v>rozbiórka obiektu - art. 31</v>
      </c>
      <c r="D156" s="47" t="e">
        <f>IF(#REF!&gt;0,#REF!&amp;";
"&amp;#REF!," ")</f>
        <v>#REF!</v>
      </c>
      <c r="E156" s="52" t="str">
        <f ca="1">IF(zgłoszenia[BOŚ Znak sprawy]&gt;0,zgłoszenia[BOŚ Znak sprawy]&amp;"
( "&amp;zgłoszenia[czas rozpatrywania]&amp;" "&amp;"dni )"," ")</f>
        <v>BOŚ.6743.283.2017.ŁD
( 10 dni )</v>
      </c>
      <c r="F156" s="54">
        <f>IF(zgłoszenia[[#This Row],[Data wpływu wniosku]]&gt;0,zgłoszenia[[#This Row],[Data wpływu wniosku]]," ")</f>
        <v>42790</v>
      </c>
      <c r="G156" s="43">
        <f>IF(zgłoszenia[[#This Row],[Data zakończenia sprawy]]&gt;0,zgłoszenia[[#This Row],[Data zakończenia sprawy]]," ")</f>
        <v>42800</v>
      </c>
      <c r="H156" s="44" t="str">
        <f>IF(zgłoszenia[[#This Row],[Sposób zakończenia]]&gt;0,zgłoszenia[[#This Row],[Sposób zakończenia]]," ")</f>
        <v>brak sprzeciwu - zgłoszenie skuteczne</v>
      </c>
      <c r="I156" s="60" t="e">
        <f>IF(#REF!&gt;0,#REF!,"---")</f>
        <v>#REF!</v>
      </c>
    </row>
    <row r="157" spans="1:9" ht="30" x14ac:dyDescent="0.25">
      <c r="A157" s="51" t="str">
        <f>IF(zgłoszenia[[#This Row],[ID]]&gt;0,zgłoszenia[[#This Row],[Lp.]]&amp;" "&amp;zgłoszenia[[#This Row],[ID]]&amp;"
"&amp;zgłoszenia[[#This Row],[Nr kance- laryjny]]&amp;"/P/15","---")</f>
        <v>154 IN
3900/P/15</v>
      </c>
      <c r="B15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Sianów; ob.Osieki; dz. Nr 14/12</v>
      </c>
      <c r="C157" s="28" t="str">
        <f>IF(zgłoszenia[[#This Row],[Rodzaj zgłoszenia]]&gt;0,zgłoszenia[[#This Row],[Rodzaj zgłoszenia]]," ")</f>
        <v>jednorodzinne art.29 ust.1 pkt 1a</v>
      </c>
      <c r="D157" s="47" t="e">
        <f>IF(#REF!&gt;0,#REF!&amp;";
"&amp;#REF!," ")</f>
        <v>#REF!</v>
      </c>
      <c r="E157" s="52" t="str">
        <f ca="1">IF(zgłoszenia[BOŚ Znak sprawy]&gt;0,zgłoszenia[BOŚ Znak sprawy]&amp;"
( "&amp;zgłoszenia[czas rozpatrywania]&amp;" "&amp;"dni )"," ")</f>
        <v>BOŚ.6746.17.2017.IN
( 21 dni )</v>
      </c>
      <c r="F157" s="54">
        <f>IF(zgłoszenia[[#This Row],[Data wpływu wniosku]]&gt;0,zgłoszenia[[#This Row],[Data wpływu wniosku]]," ")</f>
        <v>42788</v>
      </c>
      <c r="G157" s="43">
        <f>IF(zgłoszenia[[#This Row],[Data zakończenia sprawy]]&gt;0,zgłoszenia[[#This Row],[Data zakończenia sprawy]]," ")</f>
        <v>42809</v>
      </c>
      <c r="H157" s="44" t="str">
        <f>IF(zgłoszenia[[#This Row],[Sposób zakończenia]]&gt;0,zgłoszenia[[#This Row],[Sposób zakończenia]]," ")</f>
        <v>bez rozpoznania</v>
      </c>
      <c r="I157" s="60" t="e">
        <f>IF(#REF!&gt;0,#REF!,"---")</f>
        <v>#REF!</v>
      </c>
    </row>
    <row r="158" spans="1:9" ht="45" x14ac:dyDescent="0.25">
      <c r="A158" s="51" t="str">
        <f>IF(zgłoszenia[[#This Row],[ID]]&gt;0,zgłoszenia[[#This Row],[Lp.]]&amp;" "&amp;zgłoszenia[[#This Row],[ID]]&amp;"
"&amp;zgłoszenia[[#This Row],[Nr kance- laryjny]]&amp;"/P/15","---")</f>
        <v>155 AA
3925/P/15</v>
      </c>
      <c r="B15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użytkowania poddasza na cele mieszkaniowe 
gm. Polanów; ob.Nacław; dz. Nr 9/5</v>
      </c>
      <c r="C158" s="28" t="str">
        <f>IF(zgłoszenia[[#This Row],[Rodzaj zgłoszenia]]&gt;0,zgłoszenia[[#This Row],[Rodzaj zgłoszenia]]," ")</f>
        <v>zmiana sposobu użytkowania - atr. 71</v>
      </c>
      <c r="D158" s="47" t="e">
        <f>IF(#REF!&gt;0,#REF!&amp;";
"&amp;#REF!," ")</f>
        <v>#REF!</v>
      </c>
      <c r="E158" s="52" t="str">
        <f ca="1">IF(zgłoszenia[BOŚ Znak sprawy]&gt;0,zgłoszenia[BOŚ Znak sprawy]&amp;"
( "&amp;zgłoszenia[czas rozpatrywania]&amp;" "&amp;"dni )"," ")</f>
        <v>BOŚ.6743.145.2017.AA
( 85 dni )</v>
      </c>
      <c r="F158" s="54">
        <f>IF(zgłoszenia[[#This Row],[Data wpływu wniosku]]&gt;0,zgłoszenia[[#This Row],[Data wpływu wniosku]]," ")</f>
        <v>42789</v>
      </c>
      <c r="G158" s="43">
        <f>IF(zgłoszenia[[#This Row],[Data zakończenia sprawy]]&gt;0,zgłoszenia[[#This Row],[Data zakończenia sprawy]]," ")</f>
        <v>42874</v>
      </c>
      <c r="H158" s="44" t="str">
        <f>IF(zgłoszenia[[#This Row],[Sposób zakończenia]]&gt;0,zgłoszenia[[#This Row],[Sposób zakończenia]]," ")</f>
        <v>brak sprzeciwu - zgłoszenie skuteczne</v>
      </c>
      <c r="I158" s="60" t="e">
        <f>IF(#REF!&gt;0,#REF!,"---")</f>
        <v>#REF!</v>
      </c>
    </row>
    <row r="159" spans="1:9" ht="45" x14ac:dyDescent="0.25">
      <c r="A159" s="51" t="str">
        <f>IF(zgłoszenia[[#This Row],[ID]]&gt;0,zgłoszenia[[#This Row],[Lp.]]&amp;" "&amp;zgłoszenia[[#This Row],[ID]]&amp;"
"&amp;zgłoszenia[[#This Row],[Nr kance- laryjny]]&amp;"/P/15","---")</f>
        <v>156 IN
3958/P/15</v>
      </c>
      <c r="B15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Będzino; ob.Będzino; dz. Nr 200/1</v>
      </c>
      <c r="C159" s="28" t="str">
        <f>IF(zgłoszenia[[#This Row],[Rodzaj zgłoszenia]]&gt;0,zgłoszenia[[#This Row],[Rodzaj zgłoszenia]]," ")</f>
        <v>roboty budowlane - art. 29 ust. 2</v>
      </c>
      <c r="D159" s="47" t="e">
        <f>IF(#REF!&gt;0,#REF!&amp;";
"&amp;#REF!," ")</f>
        <v>#REF!</v>
      </c>
      <c r="E159" s="52" t="str">
        <f ca="1">IF(zgłoszenia[BOŚ Znak sprawy]&gt;0,zgłoszenia[BOŚ Znak sprawy]&amp;"
( "&amp;zgłoszenia[czas rozpatrywania]&amp;" "&amp;"dni )"," ")</f>
        <v>BOŚ.6743.135.2017.IN
( 6 dni )</v>
      </c>
      <c r="F159" s="54">
        <f>IF(zgłoszenia[[#This Row],[Data wpływu wniosku]]&gt;0,zgłoszenia[[#This Row],[Data wpływu wniosku]]," ")</f>
        <v>42789</v>
      </c>
      <c r="G159" s="43">
        <f>IF(zgłoszenia[[#This Row],[Data zakończenia sprawy]]&gt;0,zgłoszenia[[#This Row],[Data zakończenia sprawy]]," ")</f>
        <v>42795</v>
      </c>
      <c r="H159" s="44" t="str">
        <f>IF(zgłoszenia[[#This Row],[Sposób zakończenia]]&gt;0,zgłoszenia[[#This Row],[Sposób zakończenia]]," ")</f>
        <v>bez rozpoznania</v>
      </c>
      <c r="I159" s="60" t="e">
        <f>IF(#REF!&gt;0,#REF!,"---")</f>
        <v>#REF!</v>
      </c>
    </row>
    <row r="160" spans="1:9" ht="30" x14ac:dyDescent="0.25">
      <c r="A160" s="51" t="str">
        <f>IF(zgłoszenia[[#This Row],[ID]]&gt;0,zgłoszenia[[#This Row],[Lp.]]&amp;" "&amp;zgłoszenia[[#This Row],[ID]]&amp;"
"&amp;zgłoszenia[[#This Row],[Nr kance- laryjny]]&amp;"/P/15","---")</f>
        <v>157 AŁ
3965/P/15</v>
      </c>
      <c r="B16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Manowo; ob.Manowo; dz. Nr 84</v>
      </c>
      <c r="C160" s="28" t="str">
        <f>IF(zgłoszenia[[#This Row],[Rodzaj zgłoszenia]]&gt;0,zgłoszenia[[#This Row],[Rodzaj zgłoszenia]]," ")</f>
        <v>jednorodzinne art.29 ust.1 pkt 1a</v>
      </c>
      <c r="D160" s="47" t="e">
        <f>IF(#REF!&gt;0,#REF!&amp;";
"&amp;#REF!," ")</f>
        <v>#REF!</v>
      </c>
      <c r="E160" s="52" t="str">
        <f ca="1">IF(zgłoszenia[BOŚ Znak sprawy]&gt;0,zgłoszenia[BOŚ Znak sprawy]&amp;"
( "&amp;zgłoszenia[czas rozpatrywania]&amp;" "&amp;"dni )"," ")</f>
        <v>BOŚ.6746.18.2017.AŁ
( 20 dni )</v>
      </c>
      <c r="F160" s="54">
        <f>IF(zgłoszenia[[#This Row],[Data wpływu wniosku]]&gt;0,zgłoszenia[[#This Row],[Data wpływu wniosku]]," ")</f>
        <v>42789</v>
      </c>
      <c r="G160" s="43">
        <f>IF(zgłoszenia[[#This Row],[Data zakończenia sprawy]]&gt;0,zgłoszenia[[#This Row],[Data zakończenia sprawy]]," ")</f>
        <v>42809</v>
      </c>
      <c r="H160" s="44" t="str">
        <f>IF(zgłoszenia[[#This Row],[Sposób zakończenia]]&gt;0,zgłoszenia[[#This Row],[Sposób zakończenia]]," ")</f>
        <v>brak sprzeciwu - zgłoszenie skuteczne</v>
      </c>
      <c r="I160" s="60" t="e">
        <f>IF(#REF!&gt;0,#REF!,"---")</f>
        <v>#REF!</v>
      </c>
    </row>
    <row r="161" spans="1:9" ht="45" x14ac:dyDescent="0.25">
      <c r="A161" s="51" t="str">
        <f>IF(zgłoszenia[[#This Row],[ID]]&gt;0,zgłoszenia[[#This Row],[Lp.]]&amp;" "&amp;zgłoszenia[[#This Row],[ID]]&amp;"
"&amp;zgłoszenia[[#This Row],[Nr kance- laryjny]]&amp;"/P/15","---")</f>
        <v>158 MS
3968/P/15</v>
      </c>
      <c r="B16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instalacja przydomowej oczyszczalni ścieków 
gm. Sianów; ob.Sianów 03; dz. Nr 983/3</v>
      </c>
      <c r="C161" s="28" t="str">
        <f>IF(zgłoszenia[[#This Row],[Rodzaj zgłoszenia]]&gt;0,zgłoszenia[[#This Row],[Rodzaj zgłoszenia]]," ")</f>
        <v>budowa obiektu - art. 29 ust. 1</v>
      </c>
      <c r="D161" s="47" t="e">
        <f>IF(#REF!&gt;0,#REF!&amp;";
"&amp;#REF!," ")</f>
        <v>#REF!</v>
      </c>
      <c r="E161" s="52" t="str">
        <f ca="1">IF(zgłoszenia[BOŚ Znak sprawy]&gt;0,zgłoszenia[BOŚ Znak sprawy]&amp;"
( "&amp;zgłoszenia[czas rozpatrywania]&amp;" "&amp;"dni )"," ")</f>
        <v>BOŚ.6743.158.2017.MS
( 19 dni )</v>
      </c>
      <c r="F161" s="54">
        <f>IF(zgłoszenia[[#This Row],[Data wpływu wniosku]]&gt;0,zgłoszenia[[#This Row],[Data wpływu wniosku]]," ")</f>
        <v>42789</v>
      </c>
      <c r="G161" s="43">
        <f>IF(zgłoszenia[[#This Row],[Data zakończenia sprawy]]&gt;0,zgłoszenia[[#This Row],[Data zakończenia sprawy]]," ")</f>
        <v>42808</v>
      </c>
      <c r="H161" s="44" t="str">
        <f>IF(zgłoszenia[[#This Row],[Sposób zakończenia]]&gt;0,zgłoszenia[[#This Row],[Sposób zakończenia]]," ")</f>
        <v>decyzja sprzeciwu</v>
      </c>
      <c r="I161" s="60" t="e">
        <f>IF(#REF!&gt;0,#REF!,"---")</f>
        <v>#REF!</v>
      </c>
    </row>
    <row r="162" spans="1:9" ht="45" x14ac:dyDescent="0.25">
      <c r="A162" s="51" t="str">
        <f>IF(zgłoszenia[[#This Row],[ID]]&gt;0,zgłoszenia[[#This Row],[Lp.]]&amp;" "&amp;zgłoszenia[[#This Row],[ID]]&amp;"
"&amp;zgłoszenia[[#This Row],[Nr kance- laryjny]]&amp;"/P/15","---")</f>
        <v>159 AA
3975/P/15</v>
      </c>
      <c r="B16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Polanów; ob.Cetuń; dz. Nr 7/18</v>
      </c>
      <c r="C162" s="28" t="str">
        <f>IF(zgłoszenia[[#This Row],[Rodzaj zgłoszenia]]&gt;0,zgłoszenia[[#This Row],[Rodzaj zgłoszenia]]," ")</f>
        <v>roboty budowlane - art. 29 ust. 2</v>
      </c>
      <c r="D162" s="47" t="e">
        <f>IF(#REF!&gt;0,#REF!&amp;";
"&amp;#REF!," ")</f>
        <v>#REF!</v>
      </c>
      <c r="E162" s="52" t="str">
        <f ca="1">IF(zgłoszenia[BOŚ Znak sprawy]&gt;0,zgłoszenia[BOŚ Znak sprawy]&amp;"
( "&amp;zgłoszenia[czas rozpatrywania]&amp;" "&amp;"dni )"," ")</f>
        <v>BOŚ.6743.146.2017.AA
( 40 dni )</v>
      </c>
      <c r="F162" s="54">
        <f>IF(zgłoszenia[[#This Row],[Data wpływu wniosku]]&gt;0,zgłoszenia[[#This Row],[Data wpływu wniosku]]," ")</f>
        <v>42789</v>
      </c>
      <c r="G162" s="43">
        <f>IF(zgłoszenia[[#This Row],[Data zakończenia sprawy]]&gt;0,zgłoszenia[[#This Row],[Data zakończenia sprawy]]," ")</f>
        <v>42829</v>
      </c>
      <c r="H162" s="44" t="str">
        <f>IF(zgłoszenia[[#This Row],[Sposób zakończenia]]&gt;0,zgłoszenia[[#This Row],[Sposób zakończenia]]," ")</f>
        <v>decyzja sprzeciwu</v>
      </c>
      <c r="I162" s="60" t="e">
        <f>IF(#REF!&gt;0,#REF!,"---")</f>
        <v>#REF!</v>
      </c>
    </row>
    <row r="163" spans="1:9" ht="45" x14ac:dyDescent="0.25">
      <c r="A163" s="51" t="str">
        <f>IF(zgłoszenia[[#This Row],[ID]]&gt;0,zgłoszenia[[#This Row],[Lp.]]&amp;" "&amp;zgłoszenia[[#This Row],[ID]]&amp;"
"&amp;zgłoszenia[[#This Row],[Nr kance- laryjny]]&amp;"/P/15","---")</f>
        <v>160 AŁ
3978/P/15</v>
      </c>
      <c r="B16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ogródek gastronomiczny tymczasowy 
gm. Mielno; ob.Mielno; dz. Nr ?</v>
      </c>
      <c r="C163" s="28" t="str">
        <f>IF(zgłoszenia[[#This Row],[Rodzaj zgłoszenia]]&gt;0,zgłoszenia[[#This Row],[Rodzaj zgłoszenia]]," ")</f>
        <v>tymczasowy obiekt - art. 29 ust. 1, pkt 12</v>
      </c>
      <c r="D163" s="47" t="e">
        <f>IF(#REF!&gt;0,#REF!&amp;";
"&amp;#REF!," ")</f>
        <v>#REF!</v>
      </c>
      <c r="E163" s="52" t="str">
        <f ca="1">IF(zgłoszenia[BOŚ Znak sprawy]&gt;0,zgłoszenia[BOŚ Znak sprawy]&amp;"
( "&amp;zgłoszenia[czas rozpatrywania]&amp;" "&amp;"dni )"," ")</f>
        <v>BOŚ.6743.144.2017.AŁ
( 18 dni )</v>
      </c>
      <c r="F163" s="54">
        <f>IF(zgłoszenia[[#This Row],[Data wpływu wniosku]]&gt;0,zgłoszenia[[#This Row],[Data wpływu wniosku]]," ")</f>
        <v>42789</v>
      </c>
      <c r="G163" s="43">
        <f>IF(zgłoszenia[[#This Row],[Data zakończenia sprawy]]&gt;0,zgłoszenia[[#This Row],[Data zakończenia sprawy]]," ")</f>
        <v>42807</v>
      </c>
      <c r="H163" s="44" t="str">
        <f>IF(zgłoszenia[[#This Row],[Sposób zakończenia]]&gt;0,zgłoszenia[[#This Row],[Sposób zakończenia]]," ")</f>
        <v>brak sprzeciwu - zgłoszenie skuteczne</v>
      </c>
      <c r="I163" s="60" t="e">
        <f>IF(#REF!&gt;0,#REF!,"---")</f>
        <v>#REF!</v>
      </c>
    </row>
    <row r="164" spans="1:9" ht="30" x14ac:dyDescent="0.25">
      <c r="A164" s="51" t="str">
        <f>IF(zgłoszenia[[#This Row],[ID]]&gt;0,zgłoszenia[[#This Row],[Lp.]]&amp;" "&amp;zgłoszenia[[#This Row],[ID]]&amp;"
"&amp;zgłoszenia[[#This Row],[Nr kance- laryjny]]&amp;"/P/15","---")</f>
        <v>161 WK
4061/P/15</v>
      </c>
      <c r="B16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ob.Gąski; dz. Nr 168/9</v>
      </c>
      <c r="C164" s="28" t="str">
        <f>IF(zgłoszenia[[#This Row],[Rodzaj zgłoszenia]]&gt;0,zgłoszenia[[#This Row],[Rodzaj zgłoszenia]]," ")</f>
        <v>budowa obiektu - art. 29 ust. 1</v>
      </c>
      <c r="D164" s="47" t="e">
        <f>IF(#REF!&gt;0,#REF!&amp;";
"&amp;#REF!," ")</f>
        <v>#REF!</v>
      </c>
      <c r="E164" s="52" t="str">
        <f ca="1">IF(zgłoszenia[BOŚ Znak sprawy]&gt;0,zgłoszenia[BOŚ Znak sprawy]&amp;"
( "&amp;zgłoszenia[czas rozpatrywania]&amp;" "&amp;"dni )"," ")</f>
        <v>BOŚ.6743.134.2017.WK
( 14 dni )</v>
      </c>
      <c r="F164" s="54">
        <f>IF(zgłoszenia[[#This Row],[Data wpływu wniosku]]&gt;0,zgłoszenia[[#This Row],[Data wpływu wniosku]]," ")</f>
        <v>42790</v>
      </c>
      <c r="G164" s="43">
        <f>IF(zgłoszenia[[#This Row],[Data zakończenia sprawy]]&gt;0,zgłoszenia[[#This Row],[Data zakończenia sprawy]]," ")</f>
        <v>42804</v>
      </c>
      <c r="H164" s="44" t="str">
        <f>IF(zgłoszenia[[#This Row],[Sposób zakończenia]]&gt;0,zgłoszenia[[#This Row],[Sposób zakończenia]]," ")</f>
        <v>brak sprzeciwu - zgłoszenie skuteczne</v>
      </c>
      <c r="I164" s="60" t="e">
        <f>IF(#REF!&gt;0,#REF!,"---")</f>
        <v>#REF!</v>
      </c>
    </row>
    <row r="165" spans="1:9" ht="45" x14ac:dyDescent="0.25">
      <c r="A165" s="51" t="str">
        <f>IF(zgłoszenia[[#This Row],[ID]]&gt;0,zgłoszenia[[#This Row],[Lp.]]&amp;" "&amp;zgłoszenia[[#This Row],[ID]]&amp;"
"&amp;zgłoszenia[[#This Row],[Nr kance- laryjny]]&amp;"/P/15","---")</f>
        <v>162 KŻ
4062/P/15</v>
      </c>
      <c r="B16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3 budynków rekreacji indywidualnej 
gm. Mielno; ob.Sarbinowo; dz. Nr 58/21</v>
      </c>
      <c r="C165" s="28" t="str">
        <f>IF(zgłoszenia[[#This Row],[Rodzaj zgłoszenia]]&gt;0,zgłoszenia[[#This Row],[Rodzaj zgłoszenia]]," ")</f>
        <v>budowa obiektu - art. 29 ust. 1</v>
      </c>
      <c r="D165" s="47" t="e">
        <f>IF(#REF!&gt;0,#REF!&amp;";
"&amp;#REF!," ")</f>
        <v>#REF!</v>
      </c>
      <c r="E165" s="52" t="str">
        <f ca="1">IF(zgłoszenia[BOŚ Znak sprawy]&gt;0,zgłoszenia[BOŚ Znak sprawy]&amp;"
( "&amp;zgłoszenia[czas rozpatrywania]&amp;" "&amp;"dni )"," ")</f>
        <v>BOŚ.6743.142.2017.KŻ
( 28 dni )</v>
      </c>
      <c r="F165" s="54">
        <f>IF(zgłoszenia[[#This Row],[Data wpływu wniosku]]&gt;0,zgłoszenia[[#This Row],[Data wpływu wniosku]]," ")</f>
        <v>42790</v>
      </c>
      <c r="G165" s="43">
        <f>IF(zgłoszenia[[#This Row],[Data zakończenia sprawy]]&gt;0,zgłoszenia[[#This Row],[Data zakończenia sprawy]]," ")</f>
        <v>42818</v>
      </c>
      <c r="H165" s="44" t="str">
        <f>IF(zgłoszenia[[#This Row],[Sposób zakończenia]]&gt;0,zgłoszenia[[#This Row],[Sposób zakończenia]]," ")</f>
        <v>brak sprzeciwu - zgłoszenie skuteczne</v>
      </c>
      <c r="I165" s="60" t="e">
        <f>IF(#REF!&gt;0,#REF!,"---")</f>
        <v>#REF!</v>
      </c>
    </row>
    <row r="166" spans="1:9" ht="45" x14ac:dyDescent="0.25">
      <c r="A166" s="51" t="str">
        <f>IF(zgłoszenia[[#This Row],[ID]]&gt;0,zgłoszenia[[#This Row],[Lp.]]&amp;" "&amp;zgłoszenia[[#This Row],[ID]]&amp;"
"&amp;zgłoszenia[[#This Row],[Nr kance- laryjny]]&amp;"/P/15","---")</f>
        <v>163 KŻ
4063/P/15</v>
      </c>
      <c r="B16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2 budynków rekreacji indywidualnej 
gm. Mielno; ob.Sarbinowo; dz. Nr 58/15</v>
      </c>
      <c r="C166" s="28" t="str">
        <f>IF(zgłoszenia[[#This Row],[Rodzaj zgłoszenia]]&gt;0,zgłoszenia[[#This Row],[Rodzaj zgłoszenia]]," ")</f>
        <v>budowa obiektu - art. 29 ust. 1</v>
      </c>
      <c r="D166" s="47" t="e">
        <f>IF(#REF!&gt;0,#REF!&amp;";
"&amp;#REF!," ")</f>
        <v>#REF!</v>
      </c>
      <c r="E166" s="52" t="str">
        <f ca="1">IF(zgłoszenia[BOŚ Znak sprawy]&gt;0,zgłoszenia[BOŚ Znak sprawy]&amp;"
( "&amp;zgłoszenia[czas rozpatrywania]&amp;" "&amp;"dni )"," ")</f>
        <v>BOŚ.6743.136.2017.KŻ
( 18 dni )</v>
      </c>
      <c r="F166" s="54">
        <f>IF(zgłoszenia[[#This Row],[Data wpływu wniosku]]&gt;0,zgłoszenia[[#This Row],[Data wpływu wniosku]]," ")</f>
        <v>42790</v>
      </c>
      <c r="G166" s="43">
        <f>IF(zgłoszenia[[#This Row],[Data zakończenia sprawy]]&gt;0,zgłoszenia[[#This Row],[Data zakończenia sprawy]]," ")</f>
        <v>42808</v>
      </c>
      <c r="H166" s="44" t="str">
        <f>IF(zgłoszenia[[#This Row],[Sposób zakończenia]]&gt;0,zgłoszenia[[#This Row],[Sposób zakończenia]]," ")</f>
        <v>decyzja sprzeciwu</v>
      </c>
      <c r="I166" s="60" t="e">
        <f>IF(#REF!&gt;0,#REF!,"---")</f>
        <v>#REF!</v>
      </c>
    </row>
    <row r="167" spans="1:9" ht="45" x14ac:dyDescent="0.25">
      <c r="A167" s="51" t="str">
        <f>IF(zgłoszenia[[#This Row],[ID]]&gt;0,zgłoszenia[[#This Row],[Lp.]]&amp;" "&amp;zgłoszenia[[#This Row],[ID]]&amp;"
"&amp;zgłoszenia[[#This Row],[Nr kance- laryjny]]&amp;"/P/15","---")</f>
        <v>164 KŻ
4064/P/15</v>
      </c>
      <c r="B16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2 budynków rekreacji indywidualnej 
gm. Mielno; ob.Sarbinowo; dz. Nr 58/16</v>
      </c>
      <c r="C167" s="28" t="str">
        <f>IF(zgłoszenia[[#This Row],[Rodzaj zgłoszenia]]&gt;0,zgłoszenia[[#This Row],[Rodzaj zgłoszenia]]," ")</f>
        <v>budowa obiektu - art. 29 ust. 1</v>
      </c>
      <c r="D167" s="47" t="e">
        <f>IF(#REF!&gt;0,#REF!&amp;";
"&amp;#REF!," ")</f>
        <v>#REF!</v>
      </c>
      <c r="E167" s="52" t="str">
        <f ca="1">IF(zgłoszenia[BOŚ Znak sprawy]&gt;0,zgłoszenia[BOŚ Znak sprawy]&amp;"
( "&amp;zgłoszenia[czas rozpatrywania]&amp;" "&amp;"dni )"," ")</f>
        <v>BOŚ.6743.137.2017.KŻ
( 18 dni )</v>
      </c>
      <c r="F167" s="54">
        <f>IF(zgłoszenia[[#This Row],[Data wpływu wniosku]]&gt;0,zgłoszenia[[#This Row],[Data wpływu wniosku]]," ")</f>
        <v>42790</v>
      </c>
      <c r="G167" s="43">
        <f>IF(zgłoszenia[[#This Row],[Data zakończenia sprawy]]&gt;0,zgłoszenia[[#This Row],[Data zakończenia sprawy]]," ")</f>
        <v>42808</v>
      </c>
      <c r="H167" s="44" t="str">
        <f>IF(zgłoszenia[[#This Row],[Sposób zakończenia]]&gt;0,zgłoszenia[[#This Row],[Sposób zakończenia]]," ")</f>
        <v>decyzja sprzeciwu</v>
      </c>
      <c r="I167" s="60" t="e">
        <f>IF(#REF!&gt;0,#REF!,"---")</f>
        <v>#REF!</v>
      </c>
    </row>
    <row r="168" spans="1:9" ht="45" x14ac:dyDescent="0.25">
      <c r="A168" s="51" t="str">
        <f>IF(zgłoszenia[[#This Row],[ID]]&gt;0,zgłoszenia[[#This Row],[Lp.]]&amp;" "&amp;zgłoszenia[[#This Row],[ID]]&amp;"
"&amp;zgłoszenia[[#This Row],[Nr kance- laryjny]]&amp;"/P/15","---")</f>
        <v>165 KŻ
4066/P/15</v>
      </c>
      <c r="B16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2 budynków rekreacji indywidualnej 
gm. Mielno; ob.Sarbinowo; dz. Nr 58/17</v>
      </c>
      <c r="C168" s="28" t="str">
        <f>IF(zgłoszenia[[#This Row],[Rodzaj zgłoszenia]]&gt;0,zgłoszenia[[#This Row],[Rodzaj zgłoszenia]]," ")</f>
        <v>budowa obiektu - art. 29 ust. 1</v>
      </c>
      <c r="D168" s="47" t="e">
        <f>IF(#REF!&gt;0,#REF!&amp;";
"&amp;#REF!," ")</f>
        <v>#REF!</v>
      </c>
      <c r="E168" s="52" t="str">
        <f ca="1">IF(zgłoszenia[BOŚ Znak sprawy]&gt;0,zgłoszenia[BOŚ Znak sprawy]&amp;"
( "&amp;zgłoszenia[czas rozpatrywania]&amp;" "&amp;"dni )"," ")</f>
        <v>BOŚ.6743.138.2017.KŻ
( 18 dni )</v>
      </c>
      <c r="F168" s="54">
        <f>IF(zgłoszenia[[#This Row],[Data wpływu wniosku]]&gt;0,zgłoszenia[[#This Row],[Data wpływu wniosku]]," ")</f>
        <v>42790</v>
      </c>
      <c r="G168" s="43">
        <f>IF(zgłoszenia[[#This Row],[Data zakończenia sprawy]]&gt;0,zgłoszenia[[#This Row],[Data zakończenia sprawy]]," ")</f>
        <v>42808</v>
      </c>
      <c r="H168" s="44" t="str">
        <f>IF(zgłoszenia[[#This Row],[Sposób zakończenia]]&gt;0,zgłoszenia[[#This Row],[Sposób zakończenia]]," ")</f>
        <v>decyzja sprzeciwu</v>
      </c>
      <c r="I168" s="60" t="e">
        <f>IF(#REF!&gt;0,#REF!,"---")</f>
        <v>#REF!</v>
      </c>
    </row>
    <row r="169" spans="1:9" ht="45" x14ac:dyDescent="0.25">
      <c r="A169" s="51" t="str">
        <f>IF(zgłoszenia[[#This Row],[ID]]&gt;0,zgłoszenia[[#This Row],[Lp.]]&amp;" "&amp;zgłoszenia[[#This Row],[ID]]&amp;"
"&amp;zgłoszenia[[#This Row],[Nr kance- laryjny]]&amp;"/P/15","---")</f>
        <v>166 KŻ
4067/P/15</v>
      </c>
      <c r="B16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2 budynków rekreacji indywidualnej 
gm. Mielno; ob.Sarbinowo; dz. Nr 58/18</v>
      </c>
      <c r="C169" s="28" t="str">
        <f>IF(zgłoszenia[[#This Row],[Rodzaj zgłoszenia]]&gt;0,zgłoszenia[[#This Row],[Rodzaj zgłoszenia]]," ")</f>
        <v>budowa obiektu - art. 29 ust. 1</v>
      </c>
      <c r="D169" s="47" t="e">
        <f>IF(#REF!&gt;0,#REF!&amp;";
"&amp;#REF!," ")</f>
        <v>#REF!</v>
      </c>
      <c r="E169" s="52" t="str">
        <f ca="1">IF(zgłoszenia[BOŚ Znak sprawy]&gt;0,zgłoszenia[BOŚ Znak sprawy]&amp;"
( "&amp;zgłoszenia[czas rozpatrywania]&amp;" "&amp;"dni )"," ")</f>
        <v>BOŚ.6743.139.2017.KŻ
( 18 dni )</v>
      </c>
      <c r="F169" s="54">
        <f>IF(zgłoszenia[[#This Row],[Data wpływu wniosku]]&gt;0,zgłoszenia[[#This Row],[Data wpływu wniosku]]," ")</f>
        <v>42790</v>
      </c>
      <c r="G169" s="43">
        <f>IF(zgłoszenia[[#This Row],[Data zakończenia sprawy]]&gt;0,zgłoszenia[[#This Row],[Data zakończenia sprawy]]," ")</f>
        <v>42808</v>
      </c>
      <c r="H169" s="44" t="str">
        <f>IF(zgłoszenia[[#This Row],[Sposób zakończenia]]&gt;0,zgłoszenia[[#This Row],[Sposób zakończenia]]," ")</f>
        <v>decyzja sprzeciwu</v>
      </c>
      <c r="I169" s="60" t="e">
        <f>IF(#REF!&gt;0,#REF!,"---")</f>
        <v>#REF!</v>
      </c>
    </row>
    <row r="170" spans="1:9" ht="45" x14ac:dyDescent="0.25">
      <c r="A170" s="51" t="str">
        <f>IF(zgłoszenia[[#This Row],[ID]]&gt;0,zgłoszenia[[#This Row],[Lp.]]&amp;" "&amp;zgłoszenia[[#This Row],[ID]]&amp;"
"&amp;zgłoszenia[[#This Row],[Nr kance- laryjny]]&amp;"/P/15","---")</f>
        <v>167 KŻ
4069/P/15</v>
      </c>
      <c r="B17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2 budynków rekreacji indywidualnej 
gm. Mielno; ob.Sarbinowo; dz. Nr 58/19</v>
      </c>
      <c r="C170" s="28" t="str">
        <f>IF(zgłoszenia[[#This Row],[Rodzaj zgłoszenia]]&gt;0,zgłoszenia[[#This Row],[Rodzaj zgłoszenia]]," ")</f>
        <v>budowa obiektu - art. 29 ust. 1</v>
      </c>
      <c r="D170" s="47" t="e">
        <f>IF(#REF!&gt;0,#REF!&amp;";
"&amp;#REF!," ")</f>
        <v>#REF!</v>
      </c>
      <c r="E170" s="52" t="str">
        <f ca="1">IF(zgłoszenia[BOŚ Znak sprawy]&gt;0,zgłoszenia[BOŚ Znak sprawy]&amp;"
( "&amp;zgłoszenia[czas rozpatrywania]&amp;" "&amp;"dni )"," ")</f>
        <v>BOŚ.6743.140.2017.KŻ
( 28 dni )</v>
      </c>
      <c r="F170" s="54">
        <f>IF(zgłoszenia[[#This Row],[Data wpływu wniosku]]&gt;0,zgłoszenia[[#This Row],[Data wpływu wniosku]]," ")</f>
        <v>42790</v>
      </c>
      <c r="G170" s="43">
        <f>IF(zgłoszenia[[#This Row],[Data zakończenia sprawy]]&gt;0,zgłoszenia[[#This Row],[Data zakończenia sprawy]]," ")</f>
        <v>42818</v>
      </c>
      <c r="H170" s="44" t="str">
        <f>IF(zgłoszenia[[#This Row],[Sposób zakończenia]]&gt;0,zgłoszenia[[#This Row],[Sposób zakończenia]]," ")</f>
        <v>brak sprzeciwu - zgłoszenie skuteczne</v>
      </c>
      <c r="I170" s="60" t="e">
        <f>IF(#REF!&gt;0,#REF!,"---")</f>
        <v>#REF!</v>
      </c>
    </row>
    <row r="171" spans="1:9" ht="45" x14ac:dyDescent="0.25">
      <c r="A171" s="51" t="str">
        <f>IF(zgłoszenia[[#This Row],[ID]]&gt;0,zgłoszenia[[#This Row],[Lp.]]&amp;" "&amp;zgłoszenia[[#This Row],[ID]]&amp;"
"&amp;zgłoszenia[[#This Row],[Nr kance- laryjny]]&amp;"/P/15","---")</f>
        <v>168 KŻ
4070/P/15</v>
      </c>
      <c r="B17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2 budynków rekreacji indywidualnej 
gm. Mielno; ob.Sarbinowo; dz. Nr 58/20</v>
      </c>
      <c r="C171" s="28" t="str">
        <f>IF(zgłoszenia[[#This Row],[Rodzaj zgłoszenia]]&gt;0,zgłoszenia[[#This Row],[Rodzaj zgłoszenia]]," ")</f>
        <v>budowa obiektu - art. 29 ust. 1</v>
      </c>
      <c r="D171" s="47" t="e">
        <f>IF(#REF!&gt;0,#REF!&amp;";
"&amp;#REF!," ")</f>
        <v>#REF!</v>
      </c>
      <c r="E171" s="52" t="str">
        <f ca="1">IF(zgłoszenia[BOŚ Znak sprawy]&gt;0,zgłoszenia[BOŚ Znak sprawy]&amp;"
( "&amp;zgłoszenia[czas rozpatrywania]&amp;" "&amp;"dni )"," ")</f>
        <v>BOŚ.6743.141.2017.KŻ
( 28 dni )</v>
      </c>
      <c r="F171" s="54">
        <f>IF(zgłoszenia[[#This Row],[Data wpływu wniosku]]&gt;0,zgłoszenia[[#This Row],[Data wpływu wniosku]]," ")</f>
        <v>42790</v>
      </c>
      <c r="G171" s="43">
        <f>IF(zgłoszenia[[#This Row],[Data zakończenia sprawy]]&gt;0,zgłoszenia[[#This Row],[Data zakończenia sprawy]]," ")</f>
        <v>42818</v>
      </c>
      <c r="H171" s="44" t="str">
        <f>IF(zgłoszenia[[#This Row],[Sposób zakończenia]]&gt;0,zgłoszenia[[#This Row],[Sposób zakończenia]]," ")</f>
        <v>brak sprzeciwu - zgłoszenie skuteczne</v>
      </c>
      <c r="I171" s="60" t="e">
        <f>IF(#REF!&gt;0,#REF!,"---")</f>
        <v>#REF!</v>
      </c>
    </row>
    <row r="172" spans="1:9" ht="30" x14ac:dyDescent="0.25">
      <c r="A172" s="51" t="str">
        <f>IF(zgłoszenia[[#This Row],[ID]]&gt;0,zgłoszenia[[#This Row],[Lp.]]&amp;" "&amp;zgłoszenia[[#This Row],[ID]]&amp;"
"&amp;zgłoszenia[[#This Row],[Nr kance- laryjny]]&amp;"/P/15","---")</f>
        <v>169 MS
4071/P/15</v>
      </c>
      <c r="B17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oczyszczalnia ścieków 
gm. Sianów; ob.Sianów 03; dz. Nr 988/10</v>
      </c>
      <c r="C172" s="28" t="str">
        <f>IF(zgłoszenia[[#This Row],[Rodzaj zgłoszenia]]&gt;0,zgłoszenia[[#This Row],[Rodzaj zgłoszenia]]," ")</f>
        <v>budowa obiektu - art. 29 ust. 1</v>
      </c>
      <c r="D172" s="47" t="e">
        <f>IF(#REF!&gt;0,#REF!&amp;";
"&amp;#REF!," ")</f>
        <v>#REF!</v>
      </c>
      <c r="E172" s="52" t="str">
        <f ca="1">IF(zgłoszenia[BOŚ Znak sprawy]&gt;0,zgłoszenia[BOŚ Znak sprawy]&amp;"
( "&amp;zgłoszenia[czas rozpatrywania]&amp;" "&amp;"dni )"," ")</f>
        <v>BOŚ.6743.155.2017.MS
( 17 dni )</v>
      </c>
      <c r="F172" s="54">
        <f>IF(zgłoszenia[[#This Row],[Data wpływu wniosku]]&gt;0,zgłoszenia[[#This Row],[Data wpływu wniosku]]," ")</f>
        <v>42790</v>
      </c>
      <c r="G172" s="43">
        <f>IF(zgłoszenia[[#This Row],[Data zakończenia sprawy]]&gt;0,zgłoszenia[[#This Row],[Data zakończenia sprawy]]," ")</f>
        <v>42807</v>
      </c>
      <c r="H172" s="44" t="str">
        <f>IF(zgłoszenia[[#This Row],[Sposób zakończenia]]&gt;0,zgłoszenia[[#This Row],[Sposób zakończenia]]," ")</f>
        <v>decyzja sprzeciwu</v>
      </c>
      <c r="I172" s="60" t="e">
        <f>IF(#REF!&gt;0,#REF!,"---")</f>
        <v>#REF!</v>
      </c>
    </row>
    <row r="173" spans="1:9" ht="45" x14ac:dyDescent="0.25">
      <c r="A173" s="51" t="str">
        <f>IF(zgłoszenia[[#This Row],[ID]]&gt;0,zgłoszenia[[#This Row],[Lp.]]&amp;" "&amp;zgłoszenia[[#This Row],[ID]]&amp;"
"&amp;zgłoszenia[[#This Row],[Nr kance- laryjny]]&amp;"/P/15","---")</f>
        <v>170 EJ
4048/P/15</v>
      </c>
      <c r="B17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odcinek sieci elektroenergetycznej 
gm. Świeszyno; ob.Świeszyno; dz. Nr 164/6, 164/7, 164/9, 164/10</v>
      </c>
      <c r="C173" s="28" t="str">
        <f>IF(zgłoszenia[[#This Row],[Rodzaj zgłoszenia]]&gt;0,zgłoszenia[[#This Row],[Rodzaj zgłoszenia]]," ")</f>
        <v>sieci art.29 ust.1 pkt 19a</v>
      </c>
      <c r="D173" s="47" t="e">
        <f>IF(#REF!&gt;0,#REF!&amp;";
"&amp;#REF!," ")</f>
        <v>#REF!</v>
      </c>
      <c r="E173" s="52" t="str">
        <f ca="1">IF(zgłoszenia[BOŚ Znak sprawy]&gt;0,zgłoszenia[BOŚ Znak sprawy]&amp;"
( "&amp;zgłoszenia[czas rozpatrywania]&amp;" "&amp;"dni )"," ")</f>
        <v>BOŚ.6748.10.2017.EJ
( 21 dni )</v>
      </c>
      <c r="F173" s="54">
        <f>IF(zgłoszenia[[#This Row],[Data wpływu wniosku]]&gt;0,zgłoszenia[[#This Row],[Data wpływu wniosku]]," ")</f>
        <v>42790</v>
      </c>
      <c r="G173" s="43">
        <f>IF(zgłoszenia[[#This Row],[Data zakończenia sprawy]]&gt;0,zgłoszenia[[#This Row],[Data zakończenia sprawy]]," ")</f>
        <v>42811</v>
      </c>
      <c r="H173" s="44" t="str">
        <f>IF(zgłoszenia[[#This Row],[Sposób zakończenia]]&gt;0,zgłoszenia[[#This Row],[Sposób zakończenia]]," ")</f>
        <v>brak sprzeciwu - zgłoszenie skuteczne</v>
      </c>
      <c r="I173" s="60" t="e">
        <f>IF(#REF!&gt;0,#REF!,"---")</f>
        <v>#REF!</v>
      </c>
    </row>
    <row r="174" spans="1:9" ht="45" x14ac:dyDescent="0.25">
      <c r="A174" s="51" t="str">
        <f>IF(zgłoszenia[[#This Row],[ID]]&gt;0,zgłoszenia[[#This Row],[Lp.]]&amp;" "&amp;zgłoszenia[[#This Row],[ID]]&amp;"
"&amp;zgłoszenia[[#This Row],[Nr kance- laryjny]]&amp;"/P/15","---")</f>
        <v>171 MS
4201/P/15</v>
      </c>
      <c r="B17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kablowe 0,4kV 
gm. Sianów; ob.Sieciemin; dz. Nr 155, 239, 272, 296/1</v>
      </c>
      <c r="C174" s="28" t="str">
        <f>IF(zgłoszenia[[#This Row],[Rodzaj zgłoszenia]]&gt;0,zgłoszenia[[#This Row],[Rodzaj zgłoszenia]]," ")</f>
        <v>budowa obiektu - art. 29 ust. 1</v>
      </c>
      <c r="D174" s="47" t="e">
        <f>IF(#REF!&gt;0,#REF!&amp;";
"&amp;#REF!," ")</f>
        <v>#REF!</v>
      </c>
      <c r="E174" s="52" t="str">
        <f ca="1">IF(zgłoszenia[BOŚ Znak sprawy]&gt;0,zgłoszenia[BOŚ Znak sprawy]&amp;"
( "&amp;zgłoszenia[czas rozpatrywania]&amp;" "&amp;"dni )"," ")</f>
        <v>BOŚ.6743.160.2017.MS
( 18 dni )</v>
      </c>
      <c r="F174" s="54">
        <f>IF(zgłoszenia[[#This Row],[Data wpływu wniosku]]&gt;0,zgłoszenia[[#This Row],[Data wpływu wniosku]]," ")</f>
        <v>42793</v>
      </c>
      <c r="G174" s="43">
        <f>IF(zgłoszenia[[#This Row],[Data zakończenia sprawy]]&gt;0,zgłoszenia[[#This Row],[Data zakończenia sprawy]]," ")</f>
        <v>42811</v>
      </c>
      <c r="H174" s="44" t="str">
        <f>IF(zgłoszenia[[#This Row],[Sposób zakończenia]]&gt;0,zgłoszenia[[#This Row],[Sposób zakończenia]]," ")</f>
        <v>brak sprzeciwu - zgłoszenie skuteczne</v>
      </c>
      <c r="I174" s="60" t="e">
        <f>IF(#REF!&gt;0,#REF!,"---")</f>
        <v>#REF!</v>
      </c>
    </row>
    <row r="175" spans="1:9" ht="45" x14ac:dyDescent="0.25">
      <c r="A175" s="51" t="str">
        <f>IF(zgłoszenia[[#This Row],[ID]]&gt;0,zgłoszenia[[#This Row],[Lp.]]&amp;" "&amp;zgłoszenia[[#This Row],[ID]]&amp;"
"&amp;zgłoszenia[[#This Row],[Nr kance- laryjny]]&amp;"/P/15","---")</f>
        <v>172 AŁ
4202/P/15</v>
      </c>
      <c r="B17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kablowe 0,4kV 
gm. Mielno; ob.Chłopy; dz. Nr 103, 102/40, 102/50, 102/30, 50, 123/3</v>
      </c>
      <c r="C175" s="28" t="str">
        <f>IF(zgłoszenia[[#This Row],[Rodzaj zgłoszenia]]&gt;0,zgłoszenia[[#This Row],[Rodzaj zgłoszenia]]," ")</f>
        <v>budowa obiektu - art. 29 ust. 1</v>
      </c>
      <c r="D175" s="47" t="e">
        <f>IF(#REF!&gt;0,#REF!&amp;";
"&amp;#REF!," ")</f>
        <v>#REF!</v>
      </c>
      <c r="E175" s="52" t="str">
        <f ca="1">IF(zgłoszenia[BOŚ Znak sprawy]&gt;0,zgłoszenia[BOŚ Znak sprawy]&amp;"
( "&amp;zgłoszenia[czas rozpatrywania]&amp;" "&amp;"dni )"," ")</f>
        <v>BOŚ.6743.147.2017.AŁ
( 21 dni )</v>
      </c>
      <c r="F175" s="54">
        <f>IF(zgłoszenia[[#This Row],[Data wpływu wniosku]]&gt;0,zgłoszenia[[#This Row],[Data wpływu wniosku]]," ")</f>
        <v>42793</v>
      </c>
      <c r="G175" s="43">
        <f>IF(zgłoszenia[[#This Row],[Data zakończenia sprawy]]&gt;0,zgłoszenia[[#This Row],[Data zakończenia sprawy]]," ")</f>
        <v>42814</v>
      </c>
      <c r="H175" s="44" t="str">
        <f>IF(zgłoszenia[[#This Row],[Sposób zakończenia]]&gt;0,zgłoszenia[[#This Row],[Sposób zakończenia]]," ")</f>
        <v>brak sprzeciwu - zgłoszenie skuteczne</v>
      </c>
      <c r="I175" s="60" t="e">
        <f>IF(#REF!&gt;0,#REF!,"---")</f>
        <v>#REF!</v>
      </c>
    </row>
    <row r="176" spans="1:9" ht="45" x14ac:dyDescent="0.25">
      <c r="A176" s="51" t="str">
        <f>IF(zgłoszenia[[#This Row],[ID]]&gt;0,zgłoszenia[[#This Row],[Lp.]]&amp;" "&amp;zgłoszenia[[#This Row],[ID]]&amp;"
"&amp;zgłoszenia[[#This Row],[Nr kance- laryjny]]&amp;"/P/15","---")</f>
        <v>173 ŁD
4273/P/15</v>
      </c>
      <c r="B17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Biesiekierz; ob.Stare Bielice; dz. Nr 235/28</v>
      </c>
      <c r="C176" s="28" t="str">
        <f>IF(zgłoszenia[[#This Row],[Rodzaj zgłoszenia]]&gt;0,zgłoszenia[[#This Row],[Rodzaj zgłoszenia]]," ")</f>
        <v>jednorodzinne art.29 ust.1 pkt 1a</v>
      </c>
      <c r="D176" s="47" t="e">
        <f>IF(#REF!&gt;0,#REF!&amp;";
"&amp;#REF!," ")</f>
        <v>#REF!</v>
      </c>
      <c r="E176" s="52" t="str">
        <f ca="1">IF(zgłoszenia[BOŚ Znak sprawy]&gt;0,zgłoszenia[BOŚ Znak sprawy]&amp;"
( "&amp;zgłoszenia[czas rozpatrywania]&amp;" "&amp;"dni )"," ")</f>
        <v>BOŚ.6746.28.2017.ŁD
( 12 dni )</v>
      </c>
      <c r="F176" s="54">
        <f>IF(zgłoszenia[[#This Row],[Data wpływu wniosku]]&gt;0,zgłoszenia[[#This Row],[Data wpływu wniosku]]," ")</f>
        <v>42794</v>
      </c>
      <c r="G176" s="43">
        <f>IF(zgłoszenia[[#This Row],[Data zakończenia sprawy]]&gt;0,zgłoszenia[[#This Row],[Data zakończenia sprawy]]," ")</f>
        <v>42806</v>
      </c>
      <c r="H176" s="44" t="str">
        <f>IF(zgłoszenia[[#This Row],[Sposób zakończenia]]&gt;0,zgłoszenia[[#This Row],[Sposób zakończenia]]," ")</f>
        <v>brak sprzeciwu - zgłoszenie skuteczne</v>
      </c>
      <c r="I176" s="60" t="e">
        <f>IF(#REF!&gt;0,#REF!,"---")</f>
        <v>#REF!</v>
      </c>
    </row>
    <row r="177" spans="1:9" ht="45" x14ac:dyDescent="0.25">
      <c r="A177" s="51" t="str">
        <f>IF(zgłoszenia[[#This Row],[ID]]&gt;0,zgłoszenia[[#This Row],[Lp.]]&amp;" "&amp;zgłoszenia[[#This Row],[ID]]&amp;"
"&amp;zgłoszenia[[#This Row],[Nr kance- laryjny]]&amp;"/P/15","---")</f>
        <v>174 IN
4275/P/15</v>
      </c>
      <c r="B17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elektroenergetyczna - 350m 
gm. Będzino; ob.Mścice; dz. Nr 40/7, 40/3, 103, 107/13, 107/12, 107/41</v>
      </c>
      <c r="C177" s="28" t="str">
        <f>IF(zgłoszenia[[#This Row],[Rodzaj zgłoszenia]]&gt;0,zgłoszenia[[#This Row],[Rodzaj zgłoszenia]]," ")</f>
        <v>sieci art.29 ust.1 pkt 19a</v>
      </c>
      <c r="D177" s="47" t="e">
        <f>IF(#REF!&gt;0,#REF!&amp;";
"&amp;#REF!," ")</f>
        <v>#REF!</v>
      </c>
      <c r="E177" s="52" t="str">
        <f ca="1">IF(zgłoszenia[BOŚ Znak sprawy]&gt;0,zgłoszenia[BOŚ Znak sprawy]&amp;"
( "&amp;zgłoszenia[czas rozpatrywania]&amp;" "&amp;"dni )"," ")</f>
        <v>BOŚ.6748.12.2017.IN
( 20 dni )</v>
      </c>
      <c r="F177" s="54">
        <f>IF(zgłoszenia[[#This Row],[Data wpływu wniosku]]&gt;0,zgłoszenia[[#This Row],[Data wpływu wniosku]]," ")</f>
        <v>42794</v>
      </c>
      <c r="G177" s="43">
        <f>IF(zgłoszenia[[#This Row],[Data zakończenia sprawy]]&gt;0,zgłoszenia[[#This Row],[Data zakończenia sprawy]]," ")</f>
        <v>42814</v>
      </c>
      <c r="H177" s="44" t="str">
        <f>IF(zgłoszenia[[#This Row],[Sposób zakończenia]]&gt;0,zgłoszenia[[#This Row],[Sposób zakończenia]]," ")</f>
        <v>brak sprzeciwu - zgłoszenie skuteczne</v>
      </c>
      <c r="I177" s="60" t="e">
        <f>IF(#REF!&gt;0,#REF!,"---")</f>
        <v>#REF!</v>
      </c>
    </row>
    <row r="178" spans="1:9" ht="30" x14ac:dyDescent="0.25">
      <c r="A178" s="51" t="str">
        <f>IF(zgłoszenia[[#This Row],[ID]]&gt;0,zgłoszenia[[#This Row],[Lp.]]&amp;" "&amp;zgłoszenia[[#This Row],[ID]]&amp;"
"&amp;zgłoszenia[[#This Row],[Nr kance- laryjny]]&amp;"/P/15","---")</f>
        <v>175 AA
4121/P/15</v>
      </c>
      <c r="B17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Bobolice; ob.Bobolice 02; dz. Nr 285/5</v>
      </c>
      <c r="C178" s="28" t="str">
        <f>IF(zgłoszenia[[#This Row],[Rodzaj zgłoszenia]]&gt;0,zgłoszenia[[#This Row],[Rodzaj zgłoszenia]]," ")</f>
        <v>jednorodzinne art.29 ust.1 pkt 1a</v>
      </c>
      <c r="D178" s="47" t="e">
        <f>IF(#REF!&gt;0,#REF!&amp;";
"&amp;#REF!," ")</f>
        <v>#REF!</v>
      </c>
      <c r="E178" s="52" t="str">
        <f ca="1">IF(zgłoszenia[BOŚ Znak sprawy]&gt;0,zgłoszenia[BOŚ Znak sprawy]&amp;"
( "&amp;zgłoszenia[czas rozpatrywania]&amp;" "&amp;"dni )"," ")</f>
        <v>BOŚ.6746.19.2017.AA
( 35 dni )</v>
      </c>
      <c r="F178" s="54">
        <f>IF(zgłoszenia[[#This Row],[Data wpływu wniosku]]&gt;0,zgłoszenia[[#This Row],[Data wpływu wniosku]]," ")</f>
        <v>42793</v>
      </c>
      <c r="G178" s="43">
        <f>IF(zgłoszenia[[#This Row],[Data zakończenia sprawy]]&gt;0,zgłoszenia[[#This Row],[Data zakończenia sprawy]]," ")</f>
        <v>42828</v>
      </c>
      <c r="H178" s="44" t="str">
        <f>IF(zgłoszenia[[#This Row],[Sposób zakończenia]]&gt;0,zgłoszenia[[#This Row],[Sposób zakończenia]]," ")</f>
        <v>brak sprzeciwu - zgłoszenie skuteczne</v>
      </c>
      <c r="I178" s="60" t="e">
        <f>IF(#REF!&gt;0,#REF!,"---")</f>
        <v>#REF!</v>
      </c>
    </row>
    <row r="179" spans="1:9" ht="30" x14ac:dyDescent="0.25">
      <c r="A179" s="51" t="str">
        <f>IF(zgłoszenia[[#This Row],[ID]]&gt;0,zgłoszenia[[#This Row],[Lp.]]&amp;" "&amp;zgłoszenia[[#This Row],[ID]]&amp;"
"&amp;zgłoszenia[[#This Row],[Nr kance- laryjny]]&amp;"/P/15","---")</f>
        <v>176 EJ
4268/P/15</v>
      </c>
      <c r="B17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sieci wodociagowej 
gm. Świeszyno; ob.Konikowo; dz. Nr 280/5</v>
      </c>
      <c r="C179" s="28" t="str">
        <f>IF(zgłoszenia[[#This Row],[Rodzaj zgłoszenia]]&gt;0,zgłoszenia[[#This Row],[Rodzaj zgłoszenia]]," ")</f>
        <v>sieci art.29 ust.1 pkt 19a</v>
      </c>
      <c r="D179" s="47" t="e">
        <f>IF(#REF!&gt;0,#REF!&amp;";
"&amp;#REF!," ")</f>
        <v>#REF!</v>
      </c>
      <c r="E179" s="52" t="str">
        <f ca="1">IF(zgłoszenia[BOŚ Znak sprawy]&gt;0,zgłoszenia[BOŚ Znak sprawy]&amp;"
( "&amp;zgłoszenia[czas rozpatrywania]&amp;" "&amp;"dni )"," ")</f>
        <v>BOŚ.6748.13.2017.EJ
( 16 dni )</v>
      </c>
      <c r="F179" s="54">
        <f>IF(zgłoszenia[[#This Row],[Data wpływu wniosku]]&gt;0,zgłoszenia[[#This Row],[Data wpływu wniosku]]," ")</f>
        <v>42794</v>
      </c>
      <c r="G179" s="43">
        <f>IF(zgłoszenia[[#This Row],[Data zakończenia sprawy]]&gt;0,zgłoszenia[[#This Row],[Data zakończenia sprawy]]," ")</f>
        <v>42810</v>
      </c>
      <c r="H179" s="44" t="str">
        <f>IF(zgłoszenia[[#This Row],[Sposób zakończenia]]&gt;0,zgłoszenia[[#This Row],[Sposób zakończenia]]," ")</f>
        <v>decyzja umorzenie</v>
      </c>
      <c r="I179" s="60" t="e">
        <f>IF(#REF!&gt;0,#REF!,"---")</f>
        <v>#REF!</v>
      </c>
    </row>
    <row r="180" spans="1:9" ht="45" x14ac:dyDescent="0.25">
      <c r="A180" s="51" t="str">
        <f>IF(zgłoszenia[[#This Row],[ID]]&gt;0,zgłoszenia[[#This Row],[Lp.]]&amp;" "&amp;zgłoszenia[[#This Row],[ID]]&amp;"
"&amp;zgłoszenia[[#This Row],[Nr kance- laryjny]]&amp;"/P/15","---")</f>
        <v>177 EJ
4277/P/15</v>
      </c>
      <c r="B18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przyłącza 
gm. Świeszyno; ob.Chałupy; dz. Nr 190/14, 192/70, 192/74</v>
      </c>
      <c r="C180" s="28" t="str">
        <f>IF(zgłoszenia[[#This Row],[Rodzaj zgłoszenia]]&gt;0,zgłoszenia[[#This Row],[Rodzaj zgłoszenia]]," ")</f>
        <v>budowa obiektu - art. 29 ust. 1</v>
      </c>
      <c r="D180" s="47" t="e">
        <f>IF(#REF!&gt;0,#REF!&amp;";
"&amp;#REF!," ")</f>
        <v>#REF!</v>
      </c>
      <c r="E180" s="52" t="str">
        <f ca="1">IF(zgłoszenia[BOŚ Znak sprawy]&gt;0,zgłoszenia[BOŚ Znak sprawy]&amp;"
( "&amp;zgłoszenia[czas rozpatrywania]&amp;" "&amp;"dni )"," ")</f>
        <v>BOŚ.6743.150.2017.EJ
( 15 dni )</v>
      </c>
      <c r="F180" s="54">
        <f>IF(zgłoszenia[[#This Row],[Data wpływu wniosku]]&gt;0,zgłoszenia[[#This Row],[Data wpływu wniosku]]," ")</f>
        <v>42794</v>
      </c>
      <c r="G180" s="43">
        <f>IF(zgłoszenia[[#This Row],[Data zakończenia sprawy]]&gt;0,zgłoszenia[[#This Row],[Data zakończenia sprawy]]," ")</f>
        <v>42809</v>
      </c>
      <c r="H180" s="44" t="str">
        <f>IF(zgłoszenia[[#This Row],[Sposób zakończenia]]&gt;0,zgłoszenia[[#This Row],[Sposób zakończenia]]," ")</f>
        <v>brak sprzeciwu - zgłoszenie skuteczne</v>
      </c>
      <c r="I180" s="60" t="e">
        <f>IF(#REF!&gt;0,#REF!,"---")</f>
        <v>#REF!</v>
      </c>
    </row>
    <row r="181" spans="1:9" ht="45" x14ac:dyDescent="0.25">
      <c r="A181" s="51" t="str">
        <f>IF(zgłoszenia[[#This Row],[ID]]&gt;0,zgłoszenia[[#This Row],[Lp.]]&amp;" "&amp;zgłoszenia[[#This Row],[ID]]&amp;"
"&amp;zgłoszenia[[#This Row],[Nr kance- laryjny]]&amp;"/P/15","---")</f>
        <v>178 WK
4257/P/15</v>
      </c>
      <c r="B18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ob.Sarbinowo; dz. Nr 248/5</v>
      </c>
      <c r="C181" s="28" t="str">
        <f>IF(zgłoszenia[[#This Row],[Rodzaj zgłoszenia]]&gt;0,zgłoszenia[[#This Row],[Rodzaj zgłoszenia]]," ")</f>
        <v>tymczasowy obiekt - art. 29 ust. 1, pkt 12</v>
      </c>
      <c r="D181" s="47" t="e">
        <f>IF(#REF!&gt;0,#REF!&amp;";
"&amp;#REF!," ")</f>
        <v>#REF!</v>
      </c>
      <c r="E181" s="52" t="str">
        <f ca="1">IF(zgłoszenia[BOŚ Znak sprawy]&gt;0,zgłoszenia[BOŚ Znak sprawy]&amp;"
( "&amp;zgłoszenia[czas rozpatrywania]&amp;" "&amp;"dni )"," ")</f>
        <v>BOŚ.6743.153.2017.WK
( 6 dni )</v>
      </c>
      <c r="F181" s="54">
        <f>IF(zgłoszenia[[#This Row],[Data wpływu wniosku]]&gt;0,zgłoszenia[[#This Row],[Data wpływu wniosku]]," ")</f>
        <v>42794</v>
      </c>
      <c r="G181" s="43">
        <f>IF(zgłoszenia[[#This Row],[Data zakończenia sprawy]]&gt;0,zgłoszenia[[#This Row],[Data zakończenia sprawy]]," ")</f>
        <v>42800</v>
      </c>
      <c r="H181" s="44" t="str">
        <f>IF(zgłoszenia[[#This Row],[Sposób zakończenia]]&gt;0,zgłoszenia[[#This Row],[Sposób zakończenia]]," ")</f>
        <v>brak sprzeciwu - zgłoszenie skuteczne</v>
      </c>
      <c r="I181" s="60" t="e">
        <f>IF(#REF!&gt;0,#REF!,"---")</f>
        <v>#REF!</v>
      </c>
    </row>
    <row r="182" spans="1:9" ht="30" x14ac:dyDescent="0.25">
      <c r="A182" s="51" t="str">
        <f>IF(zgłoszenia[[#This Row],[ID]]&gt;0,zgłoszenia[[#This Row],[Lp.]]&amp;" "&amp;zgłoszenia[[#This Row],[ID]]&amp;"
"&amp;zgłoszenia[[#This Row],[Nr kance- laryjny]]&amp;"/P/15","---")</f>
        <v>179 MS
4183/P/15</v>
      </c>
      <c r="B18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ganek   
gm. Sianów; ob.Wierciszewo; dz. Nr 196/4</v>
      </c>
      <c r="C182" s="28" t="str">
        <f>IF(zgłoszenia[[#This Row],[Rodzaj zgłoszenia]]&gt;0,zgłoszenia[[#This Row],[Rodzaj zgłoszenia]]," ")</f>
        <v>budowa obiektu - art. 29 ust. 1</v>
      </c>
      <c r="D182" s="47" t="e">
        <f>IF(#REF!&gt;0,#REF!&amp;";
"&amp;#REF!," ")</f>
        <v>#REF!</v>
      </c>
      <c r="E182" s="52" t="str">
        <f ca="1">IF(zgłoszenia[BOŚ Znak sprawy]&gt;0,zgłoszenia[BOŚ Znak sprawy]&amp;"
( "&amp;zgłoszenia[czas rozpatrywania]&amp;" "&amp;"dni )"," ")</f>
        <v>BOŚ.6743.159.2017.MS
( 18 dni )</v>
      </c>
      <c r="F182" s="54">
        <f>IF(zgłoszenia[[#This Row],[Data wpływu wniosku]]&gt;0,zgłoszenia[[#This Row],[Data wpływu wniosku]]," ")</f>
        <v>42793</v>
      </c>
      <c r="G182" s="43">
        <f>IF(zgłoszenia[[#This Row],[Data zakończenia sprawy]]&gt;0,zgłoszenia[[#This Row],[Data zakończenia sprawy]]," ")</f>
        <v>42811</v>
      </c>
      <c r="H182" s="44" t="str">
        <f>IF(zgłoszenia[[#This Row],[Sposób zakończenia]]&gt;0,zgłoszenia[[#This Row],[Sposób zakończenia]]," ")</f>
        <v>brak sprzeciwu - zgłoszenie skuteczne</v>
      </c>
      <c r="I182" s="60" t="e">
        <f>IF(#REF!&gt;0,#REF!,"---")</f>
        <v>#REF!</v>
      </c>
    </row>
    <row r="183" spans="1:9" ht="45" x14ac:dyDescent="0.25">
      <c r="A183" s="51" t="str">
        <f>IF(zgłoszenia[[#This Row],[ID]]&gt;0,zgłoszenia[[#This Row],[Lp.]]&amp;" "&amp;zgłoszenia[[#This Row],[ID]]&amp;"
"&amp;zgłoszenia[[#This Row],[Nr kance- laryjny]]&amp;"/P/15","---")</f>
        <v>180 MS
4248/P/15</v>
      </c>
      <c r="B18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Sianów; ob.Kłos; dz. Nr 22</v>
      </c>
      <c r="C183" s="28" t="str">
        <f>IF(zgłoszenia[[#This Row],[Rodzaj zgłoszenia]]&gt;0,zgłoszenia[[#This Row],[Rodzaj zgłoszenia]]," ")</f>
        <v>roboty budowlane - art. 29 ust. 2</v>
      </c>
      <c r="D183" s="47" t="e">
        <f>IF(#REF!&gt;0,#REF!&amp;";
"&amp;#REF!," ")</f>
        <v>#REF!</v>
      </c>
      <c r="E183" s="52" t="str">
        <f ca="1">IF(zgłoszenia[BOŚ Znak sprawy]&gt;0,zgłoszenia[BOŚ Znak sprawy]&amp;"
( "&amp;zgłoszenia[czas rozpatrywania]&amp;" "&amp;"dni )"," ")</f>
        <v>BOŚ.6743.161.2017.MS
( 22 dni )</v>
      </c>
      <c r="F183" s="54">
        <f>IF(zgłoszenia[[#This Row],[Data wpływu wniosku]]&gt;0,zgłoszenia[[#This Row],[Data wpływu wniosku]]," ")</f>
        <v>42794</v>
      </c>
      <c r="G183" s="43">
        <f>IF(zgłoszenia[[#This Row],[Data zakończenia sprawy]]&gt;0,zgłoszenia[[#This Row],[Data zakończenia sprawy]]," ")</f>
        <v>42816</v>
      </c>
      <c r="H183" s="44" t="str">
        <f>IF(zgłoszenia[[#This Row],[Sposób zakończenia]]&gt;0,zgłoszenia[[#This Row],[Sposób zakończenia]]," ")</f>
        <v>brak sprzeciwu - zgłoszenie skuteczne</v>
      </c>
      <c r="I183" s="60" t="e">
        <f>IF(#REF!&gt;0,#REF!,"---")</f>
        <v>#REF!</v>
      </c>
    </row>
    <row r="184" spans="1:9" ht="45" x14ac:dyDescent="0.25">
      <c r="A184" s="51" t="str">
        <f>IF(zgłoszenia[[#This Row],[ID]]&gt;0,zgłoszenia[[#This Row],[Lp.]]&amp;" "&amp;zgłoszenia[[#This Row],[ID]]&amp;"
"&amp;zgłoszenia[[#This Row],[Nr kance- laryjny]]&amp;"/P/15","---")</f>
        <v>181 WK
4296/P/15</v>
      </c>
      <c r="B18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
gm. Mielno; ob.Sarbinowo; dz. Nr 256/2</v>
      </c>
      <c r="C184" s="28" t="str">
        <f>IF(zgłoszenia[[#This Row],[Rodzaj zgłoszenia]]&gt;0,zgłoszenia[[#This Row],[Rodzaj zgłoszenia]]," ")</f>
        <v>tymczasowy obiekt - art. 29 ust. 1, pkt 12</v>
      </c>
      <c r="D184" s="47" t="e">
        <f>IF(#REF!&gt;0,#REF!&amp;";
"&amp;#REF!," ")</f>
        <v>#REF!</v>
      </c>
      <c r="E184" s="52" t="str">
        <f ca="1">IF(zgłoszenia[BOŚ Znak sprawy]&gt;0,zgłoszenia[BOŚ Znak sprawy]&amp;"
( "&amp;zgłoszenia[czas rozpatrywania]&amp;" "&amp;"dni )"," ")</f>
        <v>BOŚ.6743.152.2017.WK
( 20 dni )</v>
      </c>
      <c r="F184" s="54">
        <f>IF(zgłoszenia[[#This Row],[Data wpływu wniosku]]&gt;0,zgłoszenia[[#This Row],[Data wpływu wniosku]]," ")</f>
        <v>42794</v>
      </c>
      <c r="G184" s="43">
        <f>IF(zgłoszenia[[#This Row],[Data zakończenia sprawy]]&gt;0,zgłoszenia[[#This Row],[Data zakończenia sprawy]]," ")</f>
        <v>42814</v>
      </c>
      <c r="H184" s="44" t="str">
        <f>IF(zgłoszenia[[#This Row],[Sposób zakończenia]]&gt;0,zgłoszenia[[#This Row],[Sposób zakończenia]]," ")</f>
        <v>brak sprzeciwu - zgłoszenie skuteczne</v>
      </c>
      <c r="I184" s="60" t="e">
        <f>IF(#REF!&gt;0,#REF!,"---")</f>
        <v>#REF!</v>
      </c>
    </row>
    <row r="185" spans="1:9" ht="45" x14ac:dyDescent="0.25">
      <c r="A185" s="51" t="str">
        <f>IF(zgłoszenia[[#This Row],[ID]]&gt;0,zgłoszenia[[#This Row],[Lp.]]&amp;" "&amp;zgłoszenia[[#This Row],[ID]]&amp;"
"&amp;zgłoszenia[[#This Row],[Nr kance- laryjny]]&amp;"/P/15","---")</f>
        <v>182 AA
4239/P/15</v>
      </c>
      <c r="B18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dachu i budynku 
gm. Polanów; ob.Sowinko; dz. Nr 76</v>
      </c>
      <c r="C185" s="28" t="str">
        <f>IF(zgłoszenia[[#This Row],[Rodzaj zgłoszenia]]&gt;0,zgłoszenia[[#This Row],[Rodzaj zgłoszenia]]," ")</f>
        <v>roboty budowlane - art. 29 ust. 2</v>
      </c>
      <c r="D185" s="47" t="e">
        <f>IF(#REF!&gt;0,#REF!&amp;";
"&amp;#REF!," ")</f>
        <v>#REF!</v>
      </c>
      <c r="E185" s="52" t="str">
        <f ca="1">IF(zgłoszenia[BOŚ Znak sprawy]&gt;0,zgłoszenia[BOŚ Znak sprawy]&amp;"
( "&amp;zgłoszenia[czas rozpatrywania]&amp;" "&amp;"dni )"," ")</f>
        <v>BOŚ.6743.149.2017.AA
( 10 dni )</v>
      </c>
      <c r="F185" s="54">
        <f>IF(zgłoszenia[[#This Row],[Data wpływu wniosku]]&gt;0,zgłoszenia[[#This Row],[Data wpływu wniosku]]," ")</f>
        <v>42794</v>
      </c>
      <c r="G185" s="43">
        <f>IF(zgłoszenia[[#This Row],[Data zakończenia sprawy]]&gt;0,zgłoszenia[[#This Row],[Data zakończenia sprawy]]," ")</f>
        <v>42804</v>
      </c>
      <c r="H185" s="44" t="str">
        <f>IF(zgłoszenia[[#This Row],[Sposób zakończenia]]&gt;0,zgłoszenia[[#This Row],[Sposób zakończenia]]," ")</f>
        <v>brak sprzeciwu - zgłoszenie skuteczne</v>
      </c>
      <c r="I185" s="60" t="e">
        <f>IF(#REF!&gt;0,#REF!,"---")</f>
        <v>#REF!</v>
      </c>
    </row>
    <row r="186" spans="1:9" ht="60" x14ac:dyDescent="0.25">
      <c r="A186" s="51" t="str">
        <f>IF(zgłoszenia[[#This Row],[ID]]&gt;0,zgłoszenia[[#This Row],[Lp.]]&amp;" "&amp;zgłoszenia[[#This Row],[ID]]&amp;"
"&amp;zgłoszenia[[#This Row],[Nr kance- laryjny]]&amp;"/P/15","---")</f>
        <v>183 AŁ
4290/P/15</v>
      </c>
      <c r="B18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zespołu budynków usługowych 
gm. Mielno; ob.Sarbinowo; dz. Nr 123/15, 123/9</v>
      </c>
      <c r="C186" s="28" t="str">
        <f>IF(zgłoszenia[[#This Row],[Rodzaj zgłoszenia]]&gt;0,zgłoszenia[[#This Row],[Rodzaj zgłoszenia]]," ")</f>
        <v>budowa obiektu - art. 29 ust. 1</v>
      </c>
      <c r="D186" s="47" t="e">
        <f>IF(#REF!&gt;0,#REF!&amp;";
"&amp;#REF!," ")</f>
        <v>#REF!</v>
      </c>
      <c r="E186" s="52" t="str">
        <f ca="1">IF(zgłoszenia[BOŚ Znak sprawy]&gt;0,zgłoszenia[BOŚ Znak sprawy]&amp;"
( "&amp;zgłoszenia[czas rozpatrywania]&amp;" "&amp;"dni )"," ")</f>
        <v>BOŚ.6743.148.2017.AŁ
( 16 dni )</v>
      </c>
      <c r="F186" s="54">
        <f>IF(zgłoszenia[[#This Row],[Data wpływu wniosku]]&gt;0,zgłoszenia[[#This Row],[Data wpływu wniosku]]," ")</f>
        <v>42794</v>
      </c>
      <c r="G186" s="43">
        <f>IF(zgłoszenia[[#This Row],[Data zakończenia sprawy]]&gt;0,zgłoszenia[[#This Row],[Data zakończenia sprawy]]," ")</f>
        <v>42810</v>
      </c>
      <c r="H186" s="44" t="str">
        <f>IF(zgłoszenia[[#This Row],[Sposób zakończenia]]&gt;0,zgłoszenia[[#This Row],[Sposób zakończenia]]," ")</f>
        <v>brak sprzeciwu - zgłoszenie skuteczne</v>
      </c>
      <c r="I186" s="60" t="e">
        <f>IF(#REF!&gt;0,#REF!,"---")</f>
        <v>#REF!</v>
      </c>
    </row>
    <row r="187" spans="1:9" ht="45" x14ac:dyDescent="0.25">
      <c r="A187" s="51" t="str">
        <f>IF(zgłoszenia[[#This Row],[ID]]&gt;0,zgłoszenia[[#This Row],[Lp.]]&amp;" "&amp;zgłoszenia[[#This Row],[ID]]&amp;"
"&amp;zgłoszenia[[#This Row],[Nr kance- laryjny]]&amp;"/P/15","---")</f>
        <v>184 MS
4366/P/15</v>
      </c>
      <c r="B18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sposobu użytkowania z gospodarczego na mieszkalne 
gm. Sianów; ob.Sianów 03; dz. Nr 912</v>
      </c>
      <c r="C187" s="28" t="str">
        <f>IF(zgłoszenia[[#This Row],[Rodzaj zgłoszenia]]&gt;0,zgłoszenia[[#This Row],[Rodzaj zgłoszenia]]," ")</f>
        <v>zmiana sposobu użytkowania - atr. 71</v>
      </c>
      <c r="D187" s="47" t="e">
        <f>IF(#REF!&gt;0,#REF!&amp;";
"&amp;#REF!," ")</f>
        <v>#REF!</v>
      </c>
      <c r="E187" s="52" t="str">
        <f ca="1">IF(zgłoszenia[BOŚ Znak sprawy]&gt;0,zgłoszenia[BOŚ Znak sprawy]&amp;"
( "&amp;zgłoszenia[czas rozpatrywania]&amp;" "&amp;"dni )"," ")</f>
        <v>BOŚ.6743.162.2017.MS
( 29 dni )</v>
      </c>
      <c r="F187" s="54">
        <f>IF(zgłoszenia[[#This Row],[Data wpływu wniosku]]&gt;0,zgłoszenia[[#This Row],[Data wpływu wniosku]]," ")</f>
        <v>42795</v>
      </c>
      <c r="G187" s="43">
        <f>IF(zgłoszenia[[#This Row],[Data zakończenia sprawy]]&gt;0,zgłoszenia[[#This Row],[Data zakończenia sprawy]]," ")</f>
        <v>42824</v>
      </c>
      <c r="H187" s="44" t="str">
        <f>IF(zgłoszenia[[#This Row],[Sposób zakończenia]]&gt;0,zgłoszenia[[#This Row],[Sposób zakończenia]]," ")</f>
        <v>brak sprzeciwu - zgłoszenie skuteczne</v>
      </c>
      <c r="I187" s="60" t="e">
        <f>IF(#REF!&gt;0,#REF!,"---")</f>
        <v>#REF!</v>
      </c>
    </row>
    <row r="188" spans="1:9" ht="45" x14ac:dyDescent="0.25">
      <c r="A188" s="51" t="str">
        <f>IF(zgłoszenia[[#This Row],[ID]]&gt;0,zgłoszenia[[#This Row],[Lp.]]&amp;" "&amp;zgłoszenia[[#This Row],[ID]]&amp;"
"&amp;zgłoszenia[[#This Row],[Nr kance- laryjny]]&amp;"/P/15","---")</f>
        <v>185 WK
4371/P/15</v>
      </c>
      <c r="B18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ob.Mielno; dz. Nr 871</v>
      </c>
      <c r="C188" s="28" t="str">
        <f>IF(zgłoszenia[[#This Row],[Rodzaj zgłoszenia]]&gt;0,zgłoszenia[[#This Row],[Rodzaj zgłoszenia]]," ")</f>
        <v>tymczasowy obiekt - art. 29 ust. 1, pkt 12</v>
      </c>
      <c r="D188" s="47" t="e">
        <f>IF(#REF!&gt;0,#REF!&amp;";
"&amp;#REF!," ")</f>
        <v>#REF!</v>
      </c>
      <c r="E188" s="52" t="str">
        <f ca="1">IF(zgłoszenia[BOŚ Znak sprawy]&gt;0,zgłoszenia[BOŚ Znak sprawy]&amp;"
( "&amp;zgłoszenia[czas rozpatrywania]&amp;" "&amp;"dni )"," ")</f>
        <v>BOŚ.6743.163.2017.WK
( 14 dni )</v>
      </c>
      <c r="F188" s="54">
        <f>IF(zgłoszenia[[#This Row],[Data wpływu wniosku]]&gt;0,zgłoszenia[[#This Row],[Data wpływu wniosku]]," ")</f>
        <v>42795</v>
      </c>
      <c r="G188" s="43">
        <f>IF(zgłoszenia[[#This Row],[Data zakończenia sprawy]]&gt;0,zgłoszenia[[#This Row],[Data zakończenia sprawy]]," ")</f>
        <v>42809</v>
      </c>
      <c r="H188" s="44" t="str">
        <f>IF(zgłoszenia[[#This Row],[Sposób zakończenia]]&gt;0,zgłoszenia[[#This Row],[Sposób zakończenia]]," ")</f>
        <v>brak sprzeciwu - zgłoszenie skuteczne</v>
      </c>
      <c r="I188" s="60" t="e">
        <f>IF(#REF!&gt;0,#REF!,"---")</f>
        <v>#REF!</v>
      </c>
    </row>
    <row r="189" spans="1:9" ht="45" x14ac:dyDescent="0.25">
      <c r="A189" s="51" t="str">
        <f>IF(zgłoszenia[[#This Row],[ID]]&gt;0,zgłoszenia[[#This Row],[Lp.]]&amp;" "&amp;zgłoszenia[[#This Row],[ID]]&amp;"
"&amp;zgłoszenia[[#This Row],[Nr kance- laryjny]]&amp;"/P/15","---")</f>
        <v>186 WK
4255/P/15</v>
      </c>
      <c r="B18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ob.Sarbinowo; dz. Nr 248/5</v>
      </c>
      <c r="C189" s="28" t="str">
        <f>IF(zgłoszenia[[#This Row],[Rodzaj zgłoszenia]]&gt;0,zgłoszenia[[#This Row],[Rodzaj zgłoszenia]]," ")</f>
        <v>tymczasowy obiekt - art. 29 ust. 1, pkt 12</v>
      </c>
      <c r="D189" s="47" t="e">
        <f>IF(#REF!&gt;0,#REF!&amp;";
"&amp;#REF!," ")</f>
        <v>#REF!</v>
      </c>
      <c r="E189" s="52" t="str">
        <f ca="1">IF(zgłoszenia[BOŚ Znak sprawy]&gt;0,zgłoszenia[BOŚ Znak sprawy]&amp;"
( "&amp;zgłoszenia[czas rozpatrywania]&amp;" "&amp;"dni )"," ")</f>
        <v>BOŚ.6743.154.2017.WK
( 6 dni )</v>
      </c>
      <c r="F189" s="54">
        <f>IF(zgłoszenia[[#This Row],[Data wpływu wniosku]]&gt;0,zgłoszenia[[#This Row],[Data wpływu wniosku]]," ")</f>
        <v>42794</v>
      </c>
      <c r="G189" s="43">
        <f>IF(zgłoszenia[[#This Row],[Data zakończenia sprawy]]&gt;0,zgłoszenia[[#This Row],[Data zakończenia sprawy]]," ")</f>
        <v>42800</v>
      </c>
      <c r="H189" s="44" t="str">
        <f>IF(zgłoszenia[[#This Row],[Sposób zakończenia]]&gt;0,zgłoszenia[[#This Row],[Sposób zakończenia]]," ")</f>
        <v>odmowa wszczęcia</v>
      </c>
      <c r="I189" s="60" t="e">
        <f>IF(#REF!&gt;0,#REF!,"---")</f>
        <v>#REF!</v>
      </c>
    </row>
    <row r="190" spans="1:9" ht="30" x14ac:dyDescent="0.25">
      <c r="A190" s="51" t="str">
        <f>IF(zgłoszenia[[#This Row],[ID]]&gt;0,zgłoszenia[[#This Row],[Lp.]]&amp;" "&amp;zgłoszenia[[#This Row],[ID]]&amp;"
"&amp;zgłoszenia[[#This Row],[Nr kance- laryjny]]&amp;"/P/15","---")</f>
        <v>187 WK
4361/P/15</v>
      </c>
      <c r="B19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domek rekreacji indywidualnej 
gm. Sianów; ob.Osieki; dz. Nr 157/8</v>
      </c>
      <c r="C190" s="28" t="str">
        <f>IF(zgłoszenia[[#This Row],[Rodzaj zgłoszenia]]&gt;0,zgłoszenia[[#This Row],[Rodzaj zgłoszenia]]," ")</f>
        <v>budowa obiektu - art. 29 ust. 1</v>
      </c>
      <c r="D190" s="47" t="e">
        <f>IF(#REF!&gt;0,#REF!&amp;";
"&amp;#REF!," ")</f>
        <v>#REF!</v>
      </c>
      <c r="E190" s="52" t="str">
        <f ca="1">IF(zgłoszenia[BOŚ Znak sprawy]&gt;0,zgłoszenia[BOŚ Znak sprawy]&amp;"
( "&amp;zgłoszenia[czas rozpatrywania]&amp;" "&amp;"dni )"," ")</f>
        <v>BOŚ.6743.151.2017.WK
( 21 dni )</v>
      </c>
      <c r="F190" s="54">
        <f>IF(zgłoszenia[[#This Row],[Data wpływu wniosku]]&gt;0,zgłoszenia[[#This Row],[Data wpływu wniosku]]," ")</f>
        <v>42795</v>
      </c>
      <c r="G190" s="43">
        <f>IF(zgłoszenia[[#This Row],[Data zakończenia sprawy]]&gt;0,zgłoszenia[[#This Row],[Data zakończenia sprawy]]," ")</f>
        <v>42816</v>
      </c>
      <c r="H190" s="44" t="str">
        <f>IF(zgłoszenia[[#This Row],[Sposób zakończenia]]&gt;0,zgłoszenia[[#This Row],[Sposób zakończenia]]," ")</f>
        <v>brak sprzeciwu - zgłoszenie skuteczne</v>
      </c>
      <c r="I190" s="60" t="e">
        <f>IF(#REF!&gt;0,#REF!,"---")</f>
        <v>#REF!</v>
      </c>
    </row>
    <row r="191" spans="1:9" ht="30" x14ac:dyDescent="0.25">
      <c r="A191" s="51" t="str">
        <f>IF(zgłoszenia[[#This Row],[ID]]&gt;0,zgłoszenia[[#This Row],[Lp.]]&amp;" "&amp;zgłoszenia[[#This Row],[ID]]&amp;"
"&amp;zgłoszenia[[#This Row],[Nr kance- laryjny]]&amp;"/P/15","---")</f>
        <v>188 MS
4470/P/15</v>
      </c>
      <c r="B19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przybudówka oraz ganek 
gm. Sianów; ob.Sianów; dz. Nr 761</v>
      </c>
      <c r="C191" s="28" t="str">
        <f>IF(zgłoszenia[[#This Row],[Rodzaj zgłoszenia]]&gt;0,zgłoszenia[[#This Row],[Rodzaj zgłoszenia]]," ")</f>
        <v>budowa obiektu - art. 29 ust. 1</v>
      </c>
      <c r="D191" s="47" t="e">
        <f>IF(#REF!&gt;0,#REF!&amp;";
"&amp;#REF!," ")</f>
        <v>#REF!</v>
      </c>
      <c r="E191" s="52" t="str">
        <f ca="1">IF(zgłoszenia[BOŚ Znak sprawy]&gt;0,zgłoszenia[BOŚ Znak sprawy]&amp;"
( "&amp;zgłoszenia[czas rozpatrywania]&amp;" "&amp;"dni )"," ")</f>
        <v>BOŚ.6743.167.2017.MS
( 29 dni )</v>
      </c>
      <c r="F191" s="54">
        <f>IF(zgłoszenia[[#This Row],[Data wpływu wniosku]]&gt;0,zgłoszenia[[#This Row],[Data wpływu wniosku]]," ")</f>
        <v>42796</v>
      </c>
      <c r="G191" s="43">
        <f>IF(zgłoszenia[[#This Row],[Data zakończenia sprawy]]&gt;0,zgłoszenia[[#This Row],[Data zakończenia sprawy]]," ")</f>
        <v>42825</v>
      </c>
      <c r="H191" s="44" t="str">
        <f>IF(zgłoszenia[[#This Row],[Sposób zakończenia]]&gt;0,zgłoszenia[[#This Row],[Sposób zakończenia]]," ")</f>
        <v>brak sprzeciwu - zgłoszenie skuteczne</v>
      </c>
      <c r="I191" s="60" t="e">
        <f>IF(#REF!&gt;0,#REF!,"---")</f>
        <v>#REF!</v>
      </c>
    </row>
    <row r="192" spans="1:9" ht="30" x14ac:dyDescent="0.25">
      <c r="A192" s="51" t="str">
        <f>IF(zgłoszenia[[#This Row],[ID]]&gt;0,zgłoszenia[[#This Row],[Lp.]]&amp;" "&amp;zgłoszenia[[#This Row],[ID]]&amp;"
"&amp;zgłoszenia[[#This Row],[Nr kance- laryjny]]&amp;"/P/15","---")</f>
        <v>189 SR
4452/P/15</v>
      </c>
      <c r="B19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garaż blaszany 
gm. Manowo; ob.Wyszewo; dz. Nr 56/2</v>
      </c>
      <c r="C192" s="28" t="str">
        <f>IF(zgłoszenia[[#This Row],[Rodzaj zgłoszenia]]&gt;0,zgłoszenia[[#This Row],[Rodzaj zgłoszenia]]," ")</f>
        <v>budowa obiektu - art. 29 ust. 1</v>
      </c>
      <c r="D192" s="47" t="e">
        <f>IF(#REF!&gt;0,#REF!&amp;";
"&amp;#REF!," ")</f>
        <v>#REF!</v>
      </c>
      <c r="E192" s="52" t="str">
        <f ca="1">IF(zgłoszenia[BOŚ Znak sprawy]&gt;0,zgłoszenia[BOŚ Znak sprawy]&amp;"
( "&amp;zgłoszenia[czas rozpatrywania]&amp;" "&amp;"dni )"," ")</f>
        <v>BOŚ.6743.189.2017.SR
( 8 dni )</v>
      </c>
      <c r="F192" s="54">
        <f>IF(zgłoszenia[[#This Row],[Data wpływu wniosku]]&gt;0,zgłoszenia[[#This Row],[Data wpływu wniosku]]," ")</f>
        <v>42796</v>
      </c>
      <c r="G192" s="43">
        <f>IF(zgłoszenia[[#This Row],[Data zakończenia sprawy]]&gt;0,zgłoszenia[[#This Row],[Data zakończenia sprawy]]," ")</f>
        <v>42804</v>
      </c>
      <c r="H192" s="44" t="str">
        <f>IF(zgłoszenia[[#This Row],[Sposób zakończenia]]&gt;0,zgłoszenia[[#This Row],[Sposób zakończenia]]," ")</f>
        <v>decyzja sprzeciwu</v>
      </c>
      <c r="I192" s="60" t="e">
        <f>IF(#REF!&gt;0,#REF!,"---")</f>
        <v>#REF!</v>
      </c>
    </row>
    <row r="193" spans="1:9" ht="30" x14ac:dyDescent="0.25">
      <c r="A193" s="51" t="str">
        <f>IF(zgłoszenia[[#This Row],[ID]]&gt;0,zgłoszenia[[#This Row],[Lp.]]&amp;" "&amp;zgłoszenia[[#This Row],[ID]]&amp;"
"&amp;zgłoszenia[[#This Row],[Nr kance- laryjny]]&amp;"/P/15","---")</f>
        <v>190 AA
4478/P/15</v>
      </c>
      <c r="B19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przydomowy ganek 
gm. Polanów; ob.Łokwica; dz. Nr 89</v>
      </c>
      <c r="C193" s="28" t="str">
        <f>IF(zgłoszenia[[#This Row],[Rodzaj zgłoszenia]]&gt;0,zgłoszenia[[#This Row],[Rodzaj zgłoszenia]]," ")</f>
        <v>budowa obiektu - art. 29 ust. 1</v>
      </c>
      <c r="D193" s="47" t="e">
        <f>IF(#REF!&gt;0,#REF!&amp;";
"&amp;#REF!," ")</f>
        <v>#REF!</v>
      </c>
      <c r="E193" s="52" t="str">
        <f ca="1">IF(zgłoszenia[BOŚ Znak sprawy]&gt;0,zgłoszenia[BOŚ Znak sprawy]&amp;"
( "&amp;zgłoszenia[czas rozpatrywania]&amp;" "&amp;"dni )"," ")</f>
        <v>BOŚ.6743.165.2017.AA
( 12 dni )</v>
      </c>
      <c r="F193" s="54">
        <f>IF(zgłoszenia[[#This Row],[Data wpływu wniosku]]&gt;0,zgłoszenia[[#This Row],[Data wpływu wniosku]]," ")</f>
        <v>42796</v>
      </c>
      <c r="G193" s="43">
        <f>IF(zgłoszenia[[#This Row],[Data zakończenia sprawy]]&gt;0,zgłoszenia[[#This Row],[Data zakończenia sprawy]]," ")</f>
        <v>42808</v>
      </c>
      <c r="H193" s="44" t="str">
        <f>IF(zgłoszenia[[#This Row],[Sposób zakończenia]]&gt;0,zgłoszenia[[#This Row],[Sposób zakończenia]]," ")</f>
        <v>brak sprzeciwu - zgłoszenie skuteczne</v>
      </c>
      <c r="I193" s="60" t="e">
        <f>IF(#REF!&gt;0,#REF!,"---")</f>
        <v>#REF!</v>
      </c>
    </row>
    <row r="194" spans="1:9" ht="30" x14ac:dyDescent="0.25">
      <c r="A194" s="51" t="str">
        <f>IF(zgłoszenia[[#This Row],[ID]]&gt;0,zgłoszenia[[#This Row],[Lp.]]&amp;" "&amp;zgłoszenia[[#This Row],[ID]]&amp;"
"&amp;zgłoszenia[[#This Row],[Nr kance- laryjny]]&amp;"/P/15","---")</f>
        <v>191 AA
4480/P/15</v>
      </c>
      <c r="B19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przydomowy ganek 
gm. Polanów; ob.Łokwica; dz. Nr 89</v>
      </c>
      <c r="C194" s="28" t="str">
        <f>IF(zgłoszenia[[#This Row],[Rodzaj zgłoszenia]]&gt;0,zgłoszenia[[#This Row],[Rodzaj zgłoszenia]]," ")</f>
        <v>rozbiórka obiektu - art. 31</v>
      </c>
      <c r="D194" s="47" t="e">
        <f>IF(#REF!&gt;0,#REF!&amp;";
"&amp;#REF!," ")</f>
        <v>#REF!</v>
      </c>
      <c r="E194" s="52" t="str">
        <f ca="1">IF(zgłoszenia[BOŚ Znak sprawy]&gt;0,zgłoszenia[BOŚ Znak sprawy]&amp;"
( "&amp;zgłoszenia[czas rozpatrywania]&amp;" "&amp;"dni )"," ")</f>
        <v>BOŚ.6743.166.2017.AA
( 12 dni )</v>
      </c>
      <c r="F194" s="54">
        <f>IF(zgłoszenia[[#This Row],[Data wpływu wniosku]]&gt;0,zgłoszenia[[#This Row],[Data wpływu wniosku]]," ")</f>
        <v>42796</v>
      </c>
      <c r="G194" s="43">
        <f>IF(zgłoszenia[[#This Row],[Data zakończenia sprawy]]&gt;0,zgłoszenia[[#This Row],[Data zakończenia sprawy]]," ")</f>
        <v>42808</v>
      </c>
      <c r="H194" s="44" t="str">
        <f>IF(zgłoszenia[[#This Row],[Sposób zakończenia]]&gt;0,zgłoszenia[[#This Row],[Sposób zakończenia]]," ")</f>
        <v>brak sprzeciwu - zgłoszenie skuteczne</v>
      </c>
      <c r="I194" s="60" t="e">
        <f>IF(#REF!&gt;0,#REF!,"---")</f>
        <v>#REF!</v>
      </c>
    </row>
    <row r="195" spans="1:9" ht="30" x14ac:dyDescent="0.25">
      <c r="A195" s="51" t="str">
        <f>IF(zgłoszenia[[#This Row],[ID]]&gt;0,zgłoszenia[[#This Row],[Lp.]]&amp;" "&amp;zgłoszenia[[#This Row],[ID]]&amp;"
"&amp;zgłoszenia[[#This Row],[Nr kance- laryjny]]&amp;"/P/15","---")</f>
        <v>192 IN
4471/P/15</v>
      </c>
      <c r="B19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ganku 
gm. Będzino; ob.Dobiesławiec; dz. Nr 42/7</v>
      </c>
      <c r="C195" s="28" t="str">
        <f>IF(zgłoszenia[[#This Row],[Rodzaj zgłoszenia]]&gt;0,zgłoszenia[[#This Row],[Rodzaj zgłoszenia]]," ")</f>
        <v>budowa obiektu - art. 29 ust. 1</v>
      </c>
      <c r="D195" s="47" t="e">
        <f>IF(#REF!&gt;0,#REF!&amp;";
"&amp;#REF!," ")</f>
        <v>#REF!</v>
      </c>
      <c r="E195" s="52" t="str">
        <f ca="1">IF(zgłoszenia[BOŚ Znak sprawy]&gt;0,zgłoszenia[BOŚ Znak sprawy]&amp;"
( "&amp;zgłoszenia[czas rozpatrywania]&amp;" "&amp;"dni )"," ")</f>
        <v>BOŚ.6743.180.2017.IN
( 32 dni )</v>
      </c>
      <c r="F195" s="54">
        <f>IF(zgłoszenia[[#This Row],[Data wpływu wniosku]]&gt;0,zgłoszenia[[#This Row],[Data wpływu wniosku]]," ")</f>
        <v>42796</v>
      </c>
      <c r="G195" s="43">
        <f>IF(zgłoszenia[[#This Row],[Data zakończenia sprawy]]&gt;0,zgłoszenia[[#This Row],[Data zakończenia sprawy]]," ")</f>
        <v>42828</v>
      </c>
      <c r="H195" s="44" t="str">
        <f>IF(zgłoszenia[[#This Row],[Sposób zakończenia]]&gt;0,zgłoszenia[[#This Row],[Sposób zakończenia]]," ")</f>
        <v>brak sprzeciwu - zgłoszenie skuteczne</v>
      </c>
      <c r="I195" s="60" t="e">
        <f>IF(#REF!&gt;0,#REF!,"---")</f>
        <v>#REF!</v>
      </c>
    </row>
    <row r="196" spans="1:9" ht="45" x14ac:dyDescent="0.25">
      <c r="A196" s="51" t="str">
        <f>IF(zgłoszenia[[#This Row],[ID]]&gt;0,zgłoszenia[[#This Row],[Lp.]]&amp;" "&amp;zgłoszenia[[#This Row],[ID]]&amp;"
"&amp;zgłoszenia[[#This Row],[Nr kance- laryjny]]&amp;"/P/15","---")</f>
        <v>193 WK
4485/P/15</v>
      </c>
      <c r="B19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ob.Mielno; dz. Nr 3/71</v>
      </c>
      <c r="C196" s="28" t="str">
        <f>IF(zgłoszenia[[#This Row],[Rodzaj zgłoszenia]]&gt;0,zgłoszenia[[#This Row],[Rodzaj zgłoszenia]]," ")</f>
        <v>tymczasowy obiekt - art. 29 ust. 1, pkt 12</v>
      </c>
      <c r="D196" s="47" t="e">
        <f>IF(#REF!&gt;0,#REF!&amp;";
"&amp;#REF!," ")</f>
        <v>#REF!</v>
      </c>
      <c r="E196" s="52" t="str">
        <f ca="1">IF(zgłoszenia[BOŚ Znak sprawy]&gt;0,zgłoszenia[BOŚ Znak sprawy]&amp;"
( "&amp;zgłoszenia[czas rozpatrywania]&amp;" "&amp;"dni )"," ")</f>
        <v>BOŚ.6743.164.2017.WK
( 13 dni )</v>
      </c>
      <c r="F196" s="54">
        <f>IF(zgłoszenia[[#This Row],[Data wpływu wniosku]]&gt;0,zgłoszenia[[#This Row],[Data wpływu wniosku]]," ")</f>
        <v>42796</v>
      </c>
      <c r="G196" s="43">
        <f>IF(zgłoszenia[[#This Row],[Data zakończenia sprawy]]&gt;0,zgłoszenia[[#This Row],[Data zakończenia sprawy]]," ")</f>
        <v>42809</v>
      </c>
      <c r="H196" s="44" t="str">
        <f>IF(zgłoszenia[[#This Row],[Sposób zakończenia]]&gt;0,zgłoszenia[[#This Row],[Sposób zakończenia]]," ")</f>
        <v>brak sprzeciwu - zgłoszenie skuteczne</v>
      </c>
      <c r="I196" s="60" t="e">
        <f>IF(#REF!&gt;0,#REF!,"---")</f>
        <v>#REF!</v>
      </c>
    </row>
    <row r="197" spans="1:9" ht="30" x14ac:dyDescent="0.25">
      <c r="A197" s="51" t="str">
        <f>IF(zgłoszenia[[#This Row],[ID]]&gt;0,zgłoszenia[[#This Row],[Lp.]]&amp;" "&amp;zgłoszenia[[#This Row],[ID]]&amp;"
"&amp;zgłoszenia[[#This Row],[Nr kance- laryjny]]&amp;"/P/15","---")</f>
        <v>194 SR
4491/P/15</v>
      </c>
      <c r="B19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wiata  
gm. Manowo; ob.Rosnowo; dz. Nr 229/5</v>
      </c>
      <c r="C197" s="28" t="str">
        <f>IF(zgłoszenia[[#This Row],[Rodzaj zgłoszenia]]&gt;0,zgłoszenia[[#This Row],[Rodzaj zgłoszenia]]," ")</f>
        <v>budowa obiektu - art. 29 ust. 1</v>
      </c>
      <c r="D197" s="47" t="e">
        <f>IF(#REF!&gt;0,#REF!&amp;";
"&amp;#REF!," ")</f>
        <v>#REF!</v>
      </c>
      <c r="E197" s="52" t="str">
        <f ca="1">IF(zgłoszenia[BOŚ Znak sprawy]&gt;0,zgłoszenia[BOŚ Znak sprawy]&amp;"
( "&amp;zgłoszenia[czas rozpatrywania]&amp;" "&amp;"dni )"," ")</f>
        <v>BOŚ.6743.190.2017.SR
( 8 dni )</v>
      </c>
      <c r="F197" s="54">
        <f>IF(zgłoszenia[[#This Row],[Data wpływu wniosku]]&gt;0,zgłoszenia[[#This Row],[Data wpływu wniosku]]," ")</f>
        <v>42796</v>
      </c>
      <c r="G197" s="43">
        <f>IF(zgłoszenia[[#This Row],[Data zakończenia sprawy]]&gt;0,zgłoszenia[[#This Row],[Data zakończenia sprawy]]," ")</f>
        <v>42804</v>
      </c>
      <c r="H197" s="44" t="str">
        <f>IF(zgłoszenia[[#This Row],[Sposób zakończenia]]&gt;0,zgłoszenia[[#This Row],[Sposób zakończenia]]," ")</f>
        <v>odmowa wszczęcia</v>
      </c>
      <c r="I197" s="60" t="e">
        <f>IF(#REF!&gt;0,#REF!,"---")</f>
        <v>#REF!</v>
      </c>
    </row>
    <row r="198" spans="1:9" ht="30" x14ac:dyDescent="0.25">
      <c r="A198" s="51" t="str">
        <f>IF(zgłoszenia[[#This Row],[ID]]&gt;0,zgłoszenia[[#This Row],[Lp.]]&amp;" "&amp;zgłoszenia[[#This Row],[ID]]&amp;"
"&amp;zgłoszenia[[#This Row],[Nr kance- laryjny]]&amp;"/P/15","---")</f>
        <v>195 SR
4452/P/15</v>
      </c>
      <c r="B19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garaż blaszany 
gm. Manowo; ob.Wyszewo; dz. Nr 56/2</v>
      </c>
      <c r="C198" s="28" t="str">
        <f>IF(zgłoszenia[[#This Row],[Rodzaj zgłoszenia]]&gt;0,zgłoszenia[[#This Row],[Rodzaj zgłoszenia]]," ")</f>
        <v>budowa obiektu - art. 29 ust. 1</v>
      </c>
      <c r="D198" s="47" t="e">
        <f>IF(#REF!&gt;0,#REF!&amp;";
"&amp;#REF!," ")</f>
        <v>#REF!</v>
      </c>
      <c r="E198" s="52" t="str">
        <f ca="1">IF(zgłoszenia[BOŚ Znak sprawy]&gt;0,zgłoszenia[BOŚ Znak sprawy]&amp;"
( "&amp;zgłoszenia[czas rozpatrywania]&amp;" "&amp;"dni )"," ")</f>
        <v>BOŚ.6743.189.2017.SR
( 8 dni )</v>
      </c>
      <c r="F198" s="54">
        <f>IF(zgłoszenia[[#This Row],[Data wpływu wniosku]]&gt;0,zgłoszenia[[#This Row],[Data wpływu wniosku]]," ")</f>
        <v>42796</v>
      </c>
      <c r="G198" s="43">
        <f>IF(zgłoszenia[[#This Row],[Data zakończenia sprawy]]&gt;0,zgłoszenia[[#This Row],[Data zakończenia sprawy]]," ")</f>
        <v>42804</v>
      </c>
      <c r="H198" s="44" t="str">
        <f>IF(zgłoszenia[[#This Row],[Sposób zakończenia]]&gt;0,zgłoszenia[[#This Row],[Sposób zakończenia]]," ")</f>
        <v>decyzja sprzeciwu</v>
      </c>
      <c r="I198" s="60" t="e">
        <f>IF(#REF!&gt;0,#REF!,"---")</f>
        <v>#REF!</v>
      </c>
    </row>
    <row r="199" spans="1:9" ht="45" x14ac:dyDescent="0.25">
      <c r="A199" s="51" t="str">
        <f>IF(zgłoszenia[[#This Row],[ID]]&gt;0,zgłoszenia[[#This Row],[Lp.]]&amp;" "&amp;zgłoszenia[[#This Row],[ID]]&amp;"
"&amp;zgłoszenia[[#This Row],[Nr kance- laryjny]]&amp;"/P/15","---")</f>
        <v>196 ŁD
4489/P/15</v>
      </c>
      <c r="B19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Biesiekierz; ob.Nowe Bielice; dz. Nr 36/20</v>
      </c>
      <c r="C199" s="28" t="str">
        <f>IF(zgłoszenia[[#This Row],[Rodzaj zgłoszenia]]&gt;0,zgłoszenia[[#This Row],[Rodzaj zgłoszenia]]," ")</f>
        <v>jednorodzinne art.29 ust.1 pkt 1a</v>
      </c>
      <c r="D199" s="47" t="e">
        <f>IF(#REF!&gt;0,#REF!&amp;";
"&amp;#REF!," ")</f>
        <v>#REF!</v>
      </c>
      <c r="E199" s="52" t="str">
        <f ca="1">IF(zgłoszenia[BOŚ Znak sprawy]&gt;0,zgłoszenia[BOŚ Znak sprawy]&amp;"
( "&amp;zgłoszenia[czas rozpatrywania]&amp;" "&amp;"dni )"," ")</f>
        <v>BOŚ.6746.33.2017.ŁD
( 20 dni )</v>
      </c>
      <c r="F199" s="54">
        <f>IF(zgłoszenia[[#This Row],[Data wpływu wniosku]]&gt;0,zgłoszenia[[#This Row],[Data wpływu wniosku]]," ")</f>
        <v>42796</v>
      </c>
      <c r="G199" s="43">
        <f>IF(zgłoszenia[[#This Row],[Data zakończenia sprawy]]&gt;0,zgłoszenia[[#This Row],[Data zakończenia sprawy]]," ")</f>
        <v>42816</v>
      </c>
      <c r="H199" s="44" t="str">
        <f>IF(zgłoszenia[[#This Row],[Sposób zakończenia]]&gt;0,zgłoszenia[[#This Row],[Sposób zakończenia]]," ")</f>
        <v>brak sprzeciwu - zgłoszenie skuteczne</v>
      </c>
      <c r="I199" s="60" t="e">
        <f>IF(#REF!&gt;0,#REF!,"---")</f>
        <v>#REF!</v>
      </c>
    </row>
    <row r="200" spans="1:9" ht="60" x14ac:dyDescent="0.25">
      <c r="A200" s="51" t="str">
        <f>IF(zgłoszenia[[#This Row],[ID]]&gt;0,zgłoszenia[[#This Row],[Lp.]]&amp;" "&amp;zgłoszenia[[#This Row],[ID]]&amp;"
"&amp;zgłoszenia[[#This Row],[Nr kance- laryjny]]&amp;"/P/15","---")</f>
        <v>197 ŁD
4578/P/15</v>
      </c>
      <c r="B20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i remont drogi powiatowej 3522Z Biesiekierz- Parnowo 
gm. Biesiekierz; ob.Biesiekierz; dz. Nr 314/2, 60/1, 64/1, 314/6, 434</v>
      </c>
      <c r="C200" s="28" t="str">
        <f>IF(zgłoszenia[[#This Row],[Rodzaj zgłoszenia]]&gt;0,zgłoszenia[[#This Row],[Rodzaj zgłoszenia]]," ")</f>
        <v>roboty budowlane - art. 29 ust. 2</v>
      </c>
      <c r="D200" s="47" t="e">
        <f>IF(#REF!&gt;0,#REF!&amp;";
"&amp;#REF!," ")</f>
        <v>#REF!</v>
      </c>
      <c r="E200" s="52" t="str">
        <f ca="1">IF(zgłoszenia[BOŚ Znak sprawy]&gt;0,zgłoszenia[BOŚ Znak sprawy]&amp;"
( "&amp;zgłoszenia[czas rozpatrywania]&amp;" "&amp;"dni )"," ")</f>
        <v>BOŚ.6743.200.2017.ŁD
( 19 dni )</v>
      </c>
      <c r="F200" s="54">
        <f>IF(zgłoszenia[[#This Row],[Data wpływu wniosku]]&gt;0,zgłoszenia[[#This Row],[Data wpływu wniosku]]," ")</f>
        <v>42797</v>
      </c>
      <c r="G200" s="43">
        <f>IF(zgłoszenia[[#This Row],[Data zakończenia sprawy]]&gt;0,zgłoszenia[[#This Row],[Data zakończenia sprawy]]," ")</f>
        <v>42816</v>
      </c>
      <c r="H200" s="44" t="str">
        <f>IF(zgłoszenia[[#This Row],[Sposób zakończenia]]&gt;0,zgłoszenia[[#This Row],[Sposób zakończenia]]," ")</f>
        <v>brak sprzeciwu - zgłoszenie skuteczne</v>
      </c>
      <c r="I200" s="60" t="e">
        <f>IF(#REF!&gt;0,#REF!,"---")</f>
        <v>#REF!</v>
      </c>
    </row>
    <row r="201" spans="1:9" ht="45" x14ac:dyDescent="0.25">
      <c r="A201" s="51" t="str">
        <f>IF(zgłoszenia[[#This Row],[ID]]&gt;0,zgłoszenia[[#This Row],[Lp.]]&amp;" "&amp;zgłoszenia[[#This Row],[ID]]&amp;"
"&amp;zgłoszenia[[#This Row],[Nr kance- laryjny]]&amp;"/P/15","---")</f>
        <v>198 WK
4599/P/15</v>
      </c>
      <c r="B20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ob.Sarbinowo; dz. Nr 359/1</v>
      </c>
      <c r="C201" s="28" t="str">
        <f>IF(zgłoszenia[[#This Row],[Rodzaj zgłoszenia]]&gt;0,zgłoszenia[[#This Row],[Rodzaj zgłoszenia]]," ")</f>
        <v>tymczasowy obiekt - art. 29 ust. 1, pkt 12</v>
      </c>
      <c r="D201" s="47" t="e">
        <f>IF(#REF!&gt;0,#REF!&amp;";
"&amp;#REF!," ")</f>
        <v>#REF!</v>
      </c>
      <c r="E201" s="52" t="str">
        <f ca="1">IF(zgłoszenia[BOŚ Znak sprawy]&gt;0,zgłoszenia[BOŚ Znak sprawy]&amp;"
( "&amp;zgłoszenia[czas rozpatrywania]&amp;" "&amp;"dni )"," ")</f>
        <v>BOŚ.6743.168.2017.WK
( 17 dni )</v>
      </c>
      <c r="F201" s="54">
        <f>IF(zgłoszenia[[#This Row],[Data wpływu wniosku]]&gt;0,zgłoszenia[[#This Row],[Data wpływu wniosku]]," ")</f>
        <v>42797</v>
      </c>
      <c r="G201" s="43">
        <f>IF(zgłoszenia[[#This Row],[Data zakończenia sprawy]]&gt;0,zgłoszenia[[#This Row],[Data zakończenia sprawy]]," ")</f>
        <v>42814</v>
      </c>
      <c r="H201" s="44" t="str">
        <f>IF(zgłoszenia[[#This Row],[Sposób zakończenia]]&gt;0,zgłoszenia[[#This Row],[Sposób zakończenia]]," ")</f>
        <v>brak sprzeciwu - zgłoszenie skuteczne</v>
      </c>
      <c r="I201" s="60" t="e">
        <f>IF(#REF!&gt;0,#REF!,"---")</f>
        <v>#REF!</v>
      </c>
    </row>
    <row r="202" spans="1:9" ht="60" x14ac:dyDescent="0.25">
      <c r="A202" s="51" t="str">
        <f>IF(zgłoszenia[[#This Row],[ID]]&gt;0,zgłoszenia[[#This Row],[Lp.]]&amp;" "&amp;zgłoszenia[[#This Row],[ID]]&amp;"
"&amp;zgłoszenia[[#This Row],[Nr kance- laryjny]]&amp;"/P/15","---")</f>
        <v>199 IN
4581/P/15</v>
      </c>
      <c r="B20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i remont dróg powiatowych 3504Z, 3507Z, 3529Z, 3561Z, 3580Z 
gm. Sianów; ob.Osieki; dz. Nr 163, 20, 177, 93/1</v>
      </c>
      <c r="C202" s="28" t="str">
        <f>IF(zgłoszenia[[#This Row],[Rodzaj zgłoszenia]]&gt;0,zgłoszenia[[#This Row],[Rodzaj zgłoszenia]]," ")</f>
        <v>roboty budowlane - art. 29 ust. 2</v>
      </c>
      <c r="D202" s="47" t="e">
        <f>IF(#REF!&gt;0,#REF!&amp;";
"&amp;#REF!," ")</f>
        <v>#REF!</v>
      </c>
      <c r="E202" s="52" t="str">
        <f ca="1">IF(zgłoszenia[BOŚ Znak sprawy]&gt;0,zgłoszenia[BOŚ Znak sprawy]&amp;"
( "&amp;zgłoszenia[czas rozpatrywania]&amp;" "&amp;"dni )"," ")</f>
        <v>BOŚ.6743.200.2017.IN
( 18 dni )</v>
      </c>
      <c r="F202" s="54">
        <f>IF(zgłoszenia[[#This Row],[Data wpływu wniosku]]&gt;0,zgłoszenia[[#This Row],[Data wpływu wniosku]]," ")</f>
        <v>42797</v>
      </c>
      <c r="G202" s="43">
        <f>IF(zgłoszenia[[#This Row],[Data zakończenia sprawy]]&gt;0,zgłoszenia[[#This Row],[Data zakończenia sprawy]]," ")</f>
        <v>42815</v>
      </c>
      <c r="H202" s="44" t="str">
        <f>IF(zgłoszenia[[#This Row],[Sposób zakończenia]]&gt;0,zgłoszenia[[#This Row],[Sposób zakończenia]]," ")</f>
        <v>bez rozpoznania</v>
      </c>
      <c r="I202" s="60" t="e">
        <f>IF(#REF!&gt;0,#REF!,"---")</f>
        <v>#REF!</v>
      </c>
    </row>
    <row r="203" spans="1:9" ht="45" x14ac:dyDescent="0.25">
      <c r="A203" s="51" t="str">
        <f>IF(zgłoszenia[[#This Row],[ID]]&gt;0,zgłoszenia[[#This Row],[Lp.]]&amp;" "&amp;zgłoszenia[[#This Row],[ID]]&amp;"
"&amp;zgłoszenia[[#This Row],[Nr kance- laryjny]]&amp;"/P/15","---")</f>
        <v>200 KŻ
4577/P/15</v>
      </c>
      <c r="B20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domki letniskowe kontenerowe oraz 10 miejsc postojowych 
gm. Mielno; ob.Łazy; dz. Nr 19/1, 19/2</v>
      </c>
      <c r="C203" s="28" t="str">
        <f>IF(zgłoszenia[[#This Row],[Rodzaj zgłoszenia]]&gt;0,zgłoszenia[[#This Row],[Rodzaj zgłoszenia]]," ")</f>
        <v>tymczasowy obiekt - art. 29 ust. 1, pkt 12</v>
      </c>
      <c r="D203" s="47" t="e">
        <f>IF(#REF!&gt;0,#REF!&amp;";
"&amp;#REF!," ")</f>
        <v>#REF!</v>
      </c>
      <c r="E203" s="52" t="str">
        <f ca="1">IF(zgłoszenia[BOŚ Znak sprawy]&gt;0,zgłoszenia[BOŚ Znak sprawy]&amp;"
( "&amp;zgłoszenia[czas rozpatrywania]&amp;" "&amp;"dni )"," ")</f>
        <v>BOŚ.6743.169.2017.KŻ
( 14 dni )</v>
      </c>
      <c r="F203" s="54">
        <f>IF(zgłoszenia[[#This Row],[Data wpływu wniosku]]&gt;0,zgłoszenia[[#This Row],[Data wpływu wniosku]]," ")</f>
        <v>42797</v>
      </c>
      <c r="G203" s="43">
        <f>IF(zgłoszenia[[#This Row],[Data zakończenia sprawy]]&gt;0,zgłoszenia[[#This Row],[Data zakończenia sprawy]]," ")</f>
        <v>42811</v>
      </c>
      <c r="H203" s="44" t="str">
        <f>IF(zgłoszenia[[#This Row],[Sposób zakończenia]]&gt;0,zgłoszenia[[#This Row],[Sposób zakończenia]]," ")</f>
        <v>decyzja sprzeciwu</v>
      </c>
      <c r="I203" s="60" t="e">
        <f>IF(#REF!&gt;0,#REF!,"---")</f>
        <v>#REF!</v>
      </c>
    </row>
    <row r="204" spans="1:9" ht="30" x14ac:dyDescent="0.25">
      <c r="A204" s="51" t="str">
        <f>IF(zgłoszenia[[#This Row],[ID]]&gt;0,zgłoszenia[[#This Row],[Lp.]]&amp;" "&amp;zgłoszenia[[#This Row],[ID]]&amp;"
"&amp;zgłoszenia[[#This Row],[Nr kance- laryjny]]&amp;"/P/15","---")</f>
        <v>201 SR
4574/P/15</v>
      </c>
      <c r="B20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garaż blaszany 
gm. Manowo; ob.Wyszebórz; dz. Nr 239/45</v>
      </c>
      <c r="C204" s="28" t="str">
        <f>IF(zgłoszenia[[#This Row],[Rodzaj zgłoszenia]]&gt;0,zgłoszenia[[#This Row],[Rodzaj zgłoszenia]]," ")</f>
        <v>budowa obiektu - art. 29 ust. 1</v>
      </c>
      <c r="D204" s="47" t="e">
        <f>IF(#REF!&gt;0,#REF!&amp;";
"&amp;#REF!," ")</f>
        <v>#REF!</v>
      </c>
      <c r="E204" s="52" t="str">
        <f ca="1">IF(zgłoszenia[BOŚ Znak sprawy]&gt;0,zgłoszenia[BOŚ Znak sprawy]&amp;"
( "&amp;zgłoszenia[czas rozpatrywania]&amp;" "&amp;"dni )"," ")</f>
        <v>BOŚ.6743.191.2017.SR
( 7 dni )</v>
      </c>
      <c r="F204" s="54">
        <f>IF(zgłoszenia[[#This Row],[Data wpływu wniosku]]&gt;0,zgłoszenia[[#This Row],[Data wpływu wniosku]]," ")</f>
        <v>42797</v>
      </c>
      <c r="G204" s="43">
        <f>IF(zgłoszenia[[#This Row],[Data zakończenia sprawy]]&gt;0,zgłoszenia[[#This Row],[Data zakończenia sprawy]]," ")</f>
        <v>42804</v>
      </c>
      <c r="H204" s="44" t="str">
        <f>IF(zgłoszenia[[#This Row],[Sposób zakończenia]]&gt;0,zgłoszenia[[#This Row],[Sposób zakończenia]]," ")</f>
        <v>brak sprzeciwu - zgłoszenie skuteczne</v>
      </c>
      <c r="I204" s="60" t="e">
        <f>IF(#REF!&gt;0,#REF!,"---")</f>
        <v>#REF!</v>
      </c>
    </row>
    <row r="205" spans="1:9" ht="30" x14ac:dyDescent="0.25">
      <c r="A205" s="51" t="str">
        <f>IF(zgłoszenia[[#This Row],[ID]]&gt;0,zgłoszenia[[#This Row],[Lp.]]&amp;" "&amp;zgłoszenia[[#This Row],[ID]]&amp;"
"&amp;zgłoszenia[[#This Row],[Nr kance- laryjny]]&amp;"/P/15","---")</f>
        <v>202 MS
4579/P/15</v>
      </c>
      <c r="B20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stodoły 
gm. Sianów; ob.Grabówko; dz. Nr 33</v>
      </c>
      <c r="C205" s="28" t="str">
        <f>IF(zgłoszenia[[#This Row],[Rodzaj zgłoszenia]]&gt;0,zgłoszenia[[#This Row],[Rodzaj zgłoszenia]]," ")</f>
        <v>rozbiórka obiektu - art. 31</v>
      </c>
      <c r="D205" s="47" t="e">
        <f>IF(#REF!&gt;0,#REF!&amp;";
"&amp;#REF!," ")</f>
        <v>#REF!</v>
      </c>
      <c r="E205" s="52" t="str">
        <f ca="1">IF(zgłoszenia[BOŚ Znak sprawy]&gt;0,zgłoszenia[BOŚ Znak sprawy]&amp;"
( "&amp;zgłoszenia[czas rozpatrywania]&amp;" "&amp;"dni )"," ")</f>
        <v>BOŚ.6743.175.2017.MS
( 19 dni )</v>
      </c>
      <c r="F205" s="54">
        <f>IF(zgłoszenia[[#This Row],[Data wpływu wniosku]]&gt;0,zgłoszenia[[#This Row],[Data wpływu wniosku]]," ")</f>
        <v>42797</v>
      </c>
      <c r="G205" s="43">
        <f>IF(zgłoszenia[[#This Row],[Data zakończenia sprawy]]&gt;0,zgłoszenia[[#This Row],[Data zakończenia sprawy]]," ")</f>
        <v>42816</v>
      </c>
      <c r="H205" s="44" t="str">
        <f>IF(zgłoszenia[[#This Row],[Sposób zakończenia]]&gt;0,zgłoszenia[[#This Row],[Sposób zakończenia]]," ")</f>
        <v>brak sprzeciwu - zgłoszenie skuteczne</v>
      </c>
      <c r="I205" s="60" t="e">
        <f>IF(#REF!&gt;0,#REF!,"---")</f>
        <v>#REF!</v>
      </c>
    </row>
    <row r="206" spans="1:9" ht="45" x14ac:dyDescent="0.25">
      <c r="A206" s="51" t="str">
        <f>IF(zgłoszenia[[#This Row],[ID]]&gt;0,zgłoszenia[[#This Row],[Lp.]]&amp;" "&amp;zgłoszenia[[#This Row],[ID]]&amp;"
"&amp;zgłoszenia[[#This Row],[Nr kance- laryjny]]&amp;"/P/15","---")</f>
        <v>203 KŻ
4556/P/15</v>
      </c>
      <c r="B20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poszycia dachowego 
gm. Mielno; ob.Mielno; dz. Nr 711/209</v>
      </c>
      <c r="C206" s="28" t="str">
        <f>IF(zgłoszenia[[#This Row],[Rodzaj zgłoszenia]]&gt;0,zgłoszenia[[#This Row],[Rodzaj zgłoszenia]]," ")</f>
        <v>roboty budowlane - art. 29 ust. 2</v>
      </c>
      <c r="D206" s="47" t="e">
        <f>IF(#REF!&gt;0,#REF!&amp;";
"&amp;#REF!," ")</f>
        <v>#REF!</v>
      </c>
      <c r="E206" s="52" t="str">
        <f ca="1">IF(zgłoszenia[BOŚ Znak sprawy]&gt;0,zgłoszenia[BOŚ Znak sprawy]&amp;"
( "&amp;zgłoszenia[czas rozpatrywania]&amp;" "&amp;"dni )"," ")</f>
        <v>BOŚ.6743.170.2017.KŻ
( 35 dni )</v>
      </c>
      <c r="F206" s="54">
        <f>IF(zgłoszenia[[#This Row],[Data wpływu wniosku]]&gt;0,zgłoszenia[[#This Row],[Data wpływu wniosku]]," ")</f>
        <v>42797</v>
      </c>
      <c r="G206" s="43">
        <f>IF(zgłoszenia[[#This Row],[Data zakończenia sprawy]]&gt;0,zgłoszenia[[#This Row],[Data zakończenia sprawy]]," ")</f>
        <v>42832</v>
      </c>
      <c r="H206" s="44" t="str">
        <f>IF(zgłoszenia[[#This Row],[Sposób zakończenia]]&gt;0,zgłoszenia[[#This Row],[Sposób zakończenia]]," ")</f>
        <v>uchylenie decyzji sprzeciwu i umorzenie</v>
      </c>
      <c r="I206" s="60" t="e">
        <f>IF(#REF!&gt;0,#REF!,"---")</f>
        <v>#REF!</v>
      </c>
    </row>
    <row r="207" spans="1:9" ht="30" x14ac:dyDescent="0.25">
      <c r="A207" s="51" t="str">
        <f>IF(zgłoszenia[[#This Row],[ID]]&gt;0,zgłoszenia[[#This Row],[Lp.]]&amp;" "&amp;zgłoszenia[[#This Row],[ID]]&amp;"
"&amp;zgłoszenia[[#This Row],[Nr kance- laryjny]]&amp;"/P/15","---")</f>
        <v>204 AA
4546/P/15</v>
      </c>
      <c r="B20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gospodarczy   
gm. Polanów; ob.Gostkowo; dz. Nr 101/4</v>
      </c>
      <c r="C207" s="28" t="str">
        <f>IF(zgłoszenia[[#This Row],[Rodzaj zgłoszenia]]&gt;0,zgłoszenia[[#This Row],[Rodzaj zgłoszenia]]," ")</f>
        <v>budowa obiektu - art. 29 ust. 1</v>
      </c>
      <c r="D207" s="47" t="e">
        <f>IF(#REF!&gt;0,#REF!&amp;";
"&amp;#REF!," ")</f>
        <v>#REF!</v>
      </c>
      <c r="E207" s="52" t="str">
        <f ca="1">IF(zgłoszenia[BOŚ Znak sprawy]&gt;0,zgłoszenia[BOŚ Znak sprawy]&amp;"
( "&amp;zgłoszenia[czas rozpatrywania]&amp;" "&amp;"dni )"," ")</f>
        <v>BOŚ.6743.174.2017.AA
( 32 dni )</v>
      </c>
      <c r="F207" s="54">
        <f>IF(zgłoszenia[[#This Row],[Data wpływu wniosku]]&gt;0,zgłoszenia[[#This Row],[Data wpływu wniosku]]," ")</f>
        <v>42797</v>
      </c>
      <c r="G207" s="43">
        <f>IF(zgłoszenia[[#This Row],[Data zakończenia sprawy]]&gt;0,zgłoszenia[[#This Row],[Data zakończenia sprawy]]," ")</f>
        <v>42829</v>
      </c>
      <c r="H207" s="44" t="str">
        <f>IF(zgłoszenia[[#This Row],[Sposób zakończenia]]&gt;0,zgłoszenia[[#This Row],[Sposób zakończenia]]," ")</f>
        <v>brak sprzeciwu - zgłoszenie skuteczne</v>
      </c>
      <c r="I207" s="60" t="e">
        <f>IF(#REF!&gt;0,#REF!,"---")</f>
        <v>#REF!</v>
      </c>
    </row>
    <row r="208" spans="1:9" ht="45" x14ac:dyDescent="0.25">
      <c r="A208" s="51" t="str">
        <f>IF(zgłoszenia[[#This Row],[ID]]&gt;0,zgłoszenia[[#This Row],[Lp.]]&amp;" "&amp;zgłoszenia[[#This Row],[ID]]&amp;"
"&amp;zgłoszenia[[#This Row],[Nr kance- laryjny]]&amp;"/P/15","---")</f>
        <v>205 KŻ
4555/P/15</v>
      </c>
      <c r="B20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sposobu użytkowaniaz budynku rekreacji indywidualanej na mieszkalny 
gm. Mielno; ob.Gąski; dz. Nr 318/1</v>
      </c>
      <c r="C208" s="28" t="str">
        <f>IF(zgłoszenia[[#This Row],[Rodzaj zgłoszenia]]&gt;0,zgłoszenia[[#This Row],[Rodzaj zgłoszenia]]," ")</f>
        <v>zmiana sposobu użytkowania - atr. 71</v>
      </c>
      <c r="D208" s="47" t="e">
        <f>IF(#REF!&gt;0,#REF!&amp;";
"&amp;#REF!," ")</f>
        <v>#REF!</v>
      </c>
      <c r="E208" s="52" t="str">
        <f ca="1">IF(zgłoszenia[BOŚ Znak sprawy]&gt;0,zgłoszenia[BOŚ Znak sprawy]&amp;"
( "&amp;zgłoszenia[czas rozpatrywania]&amp;" "&amp;"dni )"," ")</f>
        <v>BOŚ.6743.171.2017.KŻ
( 18 dni )</v>
      </c>
      <c r="F208" s="54">
        <f>IF(zgłoszenia[[#This Row],[Data wpływu wniosku]]&gt;0,zgłoszenia[[#This Row],[Data wpływu wniosku]]," ")</f>
        <v>42797</v>
      </c>
      <c r="G208" s="43">
        <f>IF(zgłoszenia[[#This Row],[Data zakończenia sprawy]]&gt;0,zgłoszenia[[#This Row],[Data zakończenia sprawy]]," ")</f>
        <v>42815</v>
      </c>
      <c r="H208" s="44" t="str">
        <f>IF(zgłoszenia[[#This Row],[Sposób zakończenia]]&gt;0,zgłoszenia[[#This Row],[Sposób zakończenia]]," ")</f>
        <v>brak sprzeciwu - zgłoszenie skuteczne</v>
      </c>
      <c r="I208" s="60" t="e">
        <f>IF(#REF!&gt;0,#REF!,"---")</f>
        <v>#REF!</v>
      </c>
    </row>
    <row r="209" spans="1:9" ht="45" x14ac:dyDescent="0.25">
      <c r="A209" s="51" t="str">
        <f>IF(zgłoszenia[[#This Row],[ID]]&gt;0,zgłoszenia[[#This Row],[Lp.]]&amp;" "&amp;zgłoszenia[[#This Row],[ID]]&amp;"
"&amp;zgłoszenia[[#This Row],[Nr kance- laryjny]]&amp;"/P/15","---")</f>
        <v>206 AŁ
4532/P/15</v>
      </c>
      <c r="B20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kablowa 0,4kV 
gm. Mielno; ob.Mielenko; dz. Nr 87, 73, 30, 32/2,33/15, 33/17, 33/5, 34, 35/1</v>
      </c>
      <c r="C209" s="28" t="str">
        <f>IF(zgłoszenia[[#This Row],[Rodzaj zgłoszenia]]&gt;0,zgłoszenia[[#This Row],[Rodzaj zgłoszenia]]," ")</f>
        <v>sieci art.29 ust.1 pkt 19a</v>
      </c>
      <c r="D209" s="47" t="e">
        <f>IF(#REF!&gt;0,#REF!&amp;";
"&amp;#REF!," ")</f>
        <v>#REF!</v>
      </c>
      <c r="E209" s="52" t="str">
        <f ca="1">IF(zgłoszenia[BOŚ Znak sprawy]&gt;0,zgłoszenia[BOŚ Znak sprawy]&amp;"
( "&amp;zgłoszenia[czas rozpatrywania]&amp;" "&amp;"dni )"," ")</f>
        <v>BOŚ.6748.14.2017.AŁ
( 21 dni )</v>
      </c>
      <c r="F209" s="54">
        <f>IF(zgłoszenia[[#This Row],[Data wpływu wniosku]]&gt;0,zgłoszenia[[#This Row],[Data wpływu wniosku]]," ")</f>
        <v>42797</v>
      </c>
      <c r="G209" s="43">
        <f>IF(zgłoszenia[[#This Row],[Data zakończenia sprawy]]&gt;0,zgłoszenia[[#This Row],[Data zakończenia sprawy]]," ")</f>
        <v>42818</v>
      </c>
      <c r="H209" s="44" t="str">
        <f>IF(zgłoszenia[[#This Row],[Sposób zakończenia]]&gt;0,zgłoszenia[[#This Row],[Sposób zakończenia]]," ")</f>
        <v>brak sprzeciwu - zgłoszenie skuteczne</v>
      </c>
      <c r="I209" s="60" t="e">
        <f>IF(#REF!&gt;0,#REF!,"---")</f>
        <v>#REF!</v>
      </c>
    </row>
    <row r="210" spans="1:9" ht="45" x14ac:dyDescent="0.25">
      <c r="A210" s="51" t="str">
        <f>IF(zgłoszenia[[#This Row],[ID]]&gt;0,zgłoszenia[[#This Row],[Lp.]]&amp;" "&amp;zgłoszenia[[#This Row],[ID]]&amp;"
"&amp;zgłoszenia[[#This Row],[Nr kance- laryjny]]&amp;"/P/15","---")</f>
        <v>207 AA
4499/P/15</v>
      </c>
      <c r="B21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przyłacze wodociągowe i kanalizacji 
gm. Bobolice; ob.Bobolice 04; dz. Nr 99/2, 28</v>
      </c>
      <c r="C210" s="28" t="str">
        <f>IF(zgłoszenia[[#This Row],[Rodzaj zgłoszenia]]&gt;0,zgłoszenia[[#This Row],[Rodzaj zgłoszenia]]," ")</f>
        <v>budowa obiektu - art. 29 ust. 1</v>
      </c>
      <c r="D210" s="47" t="e">
        <f>IF(#REF!&gt;0,#REF!&amp;";
"&amp;#REF!," ")</f>
        <v>#REF!</v>
      </c>
      <c r="E210" s="52" t="str">
        <f ca="1">IF(zgłoszenia[BOŚ Znak sprawy]&gt;0,zgłoszenia[BOŚ Znak sprawy]&amp;"
( "&amp;zgłoszenia[czas rozpatrywania]&amp;" "&amp;"dni )"," ")</f>
        <v>BOŚ.6743.173.2017.AA
( 12 dni )</v>
      </c>
      <c r="F210" s="54">
        <f>IF(zgłoszenia[[#This Row],[Data wpływu wniosku]]&gt;0,zgłoszenia[[#This Row],[Data wpływu wniosku]]," ")</f>
        <v>42797</v>
      </c>
      <c r="G210" s="43">
        <f>IF(zgłoszenia[[#This Row],[Data zakończenia sprawy]]&gt;0,zgłoszenia[[#This Row],[Data zakończenia sprawy]]," ")</f>
        <v>42809</v>
      </c>
      <c r="H210" s="44" t="str">
        <f>IF(zgłoszenia[[#This Row],[Sposób zakończenia]]&gt;0,zgłoszenia[[#This Row],[Sposób zakończenia]]," ")</f>
        <v>brak sprzeciwu - zgłoszenie skuteczne</v>
      </c>
      <c r="I210" s="60" t="e">
        <f>IF(#REF!&gt;0,#REF!,"---")</f>
        <v>#REF!</v>
      </c>
    </row>
    <row r="211" spans="1:9" ht="45" x14ac:dyDescent="0.25">
      <c r="A211" s="51" t="str">
        <f>IF(zgłoszenia[[#This Row],[ID]]&gt;0,zgłoszenia[[#This Row],[Lp.]]&amp;" "&amp;zgłoszenia[[#This Row],[ID]]&amp;"
"&amp;zgłoszenia[[#This Row],[Nr kance- laryjny]]&amp;"/P/15","---")</f>
        <v>208 MS
4573/P/15</v>
      </c>
      <c r="B21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Sianów; ob.Skibno; dz. Nr 9/35</v>
      </c>
      <c r="C211" s="28" t="str">
        <f>IF(zgłoszenia[[#This Row],[Rodzaj zgłoszenia]]&gt;0,zgłoszenia[[#This Row],[Rodzaj zgłoszenia]]," ")</f>
        <v>roboty budowlane - art. 29 ust. 2</v>
      </c>
      <c r="D211" s="47" t="e">
        <f>IF(#REF!&gt;0,#REF!&amp;";
"&amp;#REF!," ")</f>
        <v>#REF!</v>
      </c>
      <c r="E211" s="52" t="str">
        <f ca="1">IF(zgłoszenia[BOŚ Znak sprawy]&gt;0,zgłoszenia[BOŚ Znak sprawy]&amp;"
( "&amp;zgłoszenia[czas rozpatrywania]&amp;" "&amp;"dni )"," ")</f>
        <v>BOŚ.6743.176.2017.MS
( 19 dni )</v>
      </c>
      <c r="F211" s="54">
        <f>IF(zgłoszenia[[#This Row],[Data wpływu wniosku]]&gt;0,zgłoszenia[[#This Row],[Data wpływu wniosku]]," ")</f>
        <v>42797</v>
      </c>
      <c r="G211" s="43">
        <f>IF(zgłoszenia[[#This Row],[Data zakończenia sprawy]]&gt;0,zgłoszenia[[#This Row],[Data zakończenia sprawy]]," ")</f>
        <v>42816</v>
      </c>
      <c r="H211" s="44" t="str">
        <f>IF(zgłoszenia[[#This Row],[Sposób zakończenia]]&gt;0,zgłoszenia[[#This Row],[Sposób zakończenia]]," ")</f>
        <v>brak sprzeciwu - zgłoszenie skuteczne</v>
      </c>
      <c r="I211" s="60" t="e">
        <f>IF(#REF!&gt;0,#REF!,"---")</f>
        <v>#REF!</v>
      </c>
    </row>
    <row r="212" spans="1:9" ht="45" x14ac:dyDescent="0.25">
      <c r="A212" s="51" t="str">
        <f>IF(zgłoszenia[[#This Row],[ID]]&gt;0,zgłoszenia[[#This Row],[Lp.]]&amp;" "&amp;zgłoszenia[[#This Row],[ID]]&amp;"
"&amp;zgłoszenia[[#This Row],[Nr kance- laryjny]]&amp;"/P/15","---")</f>
        <v>209 KŻ
4597/P/15</v>
      </c>
      <c r="B21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3 budynki rekreacji indywidualnej i 2 budynki gospodarcze 
gm. Mielno; ob.Sarbinowo; dz. Nr 407</v>
      </c>
      <c r="C212" s="28" t="str">
        <f>IF(zgłoszenia[[#This Row],[Rodzaj zgłoszenia]]&gt;0,zgłoszenia[[#This Row],[Rodzaj zgłoszenia]]," ")</f>
        <v>budowa obiektu - art. 29 ust. 1</v>
      </c>
      <c r="D212" s="47" t="e">
        <f>IF(#REF!&gt;0,#REF!&amp;";
"&amp;#REF!," ")</f>
        <v>#REF!</v>
      </c>
      <c r="E212" s="52" t="str">
        <f ca="1">IF(zgłoszenia[BOŚ Znak sprawy]&gt;0,zgłoszenia[BOŚ Znak sprawy]&amp;"
( "&amp;zgłoszenia[czas rozpatrywania]&amp;" "&amp;"dni )"," ")</f>
        <v>BOŚ.6743.172.2017.KŻ
( 28 dni )</v>
      </c>
      <c r="F212" s="54">
        <f>IF(zgłoszenia[[#This Row],[Data wpływu wniosku]]&gt;0,zgłoszenia[[#This Row],[Data wpływu wniosku]]," ")</f>
        <v>42797</v>
      </c>
      <c r="G212" s="43">
        <f>IF(zgłoszenia[[#This Row],[Data zakończenia sprawy]]&gt;0,zgłoszenia[[#This Row],[Data zakończenia sprawy]]," ")</f>
        <v>42825</v>
      </c>
      <c r="H212" s="44" t="str">
        <f>IF(zgłoszenia[[#This Row],[Sposób zakończenia]]&gt;0,zgłoszenia[[#This Row],[Sposób zakończenia]]," ")</f>
        <v>brak sprzeciwu - zgłoszenie skuteczne</v>
      </c>
      <c r="I212" s="60" t="e">
        <f>IF(#REF!&gt;0,#REF!,"---")</f>
        <v>#REF!</v>
      </c>
    </row>
    <row r="213" spans="1:9" ht="30" x14ac:dyDescent="0.25">
      <c r="A213" s="51" t="str">
        <f>IF(zgłoszenia[[#This Row],[ID]]&gt;0,zgłoszenia[[#This Row],[Lp.]]&amp;" "&amp;zgłoszenia[[#This Row],[ID]]&amp;"
"&amp;zgłoszenia[[#This Row],[Nr kance- laryjny]]&amp;"/P/15","---")</f>
        <v>210 AŁ
4592/P/15</v>
      </c>
      <c r="B21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Mielno; ob.Sarbinowo; dz. Nr 390/31</v>
      </c>
      <c r="C213" s="28" t="str">
        <f>IF(zgłoszenia[[#This Row],[Rodzaj zgłoszenia]]&gt;0,zgłoszenia[[#This Row],[Rodzaj zgłoszenia]]," ")</f>
        <v>jednorodzinne art.29 ust.1 pkt 1a</v>
      </c>
      <c r="D213" s="47" t="e">
        <f>IF(#REF!&gt;0,#REF!&amp;";
"&amp;#REF!," ")</f>
        <v>#REF!</v>
      </c>
      <c r="E213" s="52" t="str">
        <f ca="1">IF(zgłoszenia[BOŚ Znak sprawy]&gt;0,zgłoszenia[BOŚ Znak sprawy]&amp;"
( "&amp;zgłoszenia[czas rozpatrywania]&amp;" "&amp;"dni )"," ")</f>
        <v>BOŚ.6746.20.2017.AŁ
( 21 dni )</v>
      </c>
      <c r="F213" s="54">
        <f>IF(zgłoszenia[[#This Row],[Data wpływu wniosku]]&gt;0,zgłoszenia[[#This Row],[Data wpływu wniosku]]," ")</f>
        <v>42797</v>
      </c>
      <c r="G213" s="43">
        <f>IF(zgłoszenia[[#This Row],[Data zakończenia sprawy]]&gt;0,zgłoszenia[[#This Row],[Data zakończenia sprawy]]," ")</f>
        <v>42818</v>
      </c>
      <c r="H213" s="44" t="str">
        <f>IF(zgłoszenia[[#This Row],[Sposób zakończenia]]&gt;0,zgłoszenia[[#This Row],[Sposób zakończenia]]," ")</f>
        <v>brak sprzeciwu - zgłoszenie skuteczne</v>
      </c>
      <c r="I213" s="60" t="e">
        <f>IF(#REF!&gt;0,#REF!,"---")</f>
        <v>#REF!</v>
      </c>
    </row>
    <row r="214" spans="1:9" ht="45" x14ac:dyDescent="0.25">
      <c r="A214" s="51" t="str">
        <f>IF(zgłoszenia[[#This Row],[ID]]&gt;0,zgłoszenia[[#This Row],[Lp.]]&amp;" "&amp;zgłoszenia[[#This Row],[ID]]&amp;"
"&amp;zgłoszenia[[#This Row],[Nr kance- laryjny]]&amp;"/P/15","---")</f>
        <v>211 IN
4670/P/15</v>
      </c>
      <c r="B21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i zbironik bezodpływowy 
gm. Będzino; ob.Śmiechów; dz. Nr 121/43</v>
      </c>
      <c r="C214" s="28" t="str">
        <f>IF(zgłoszenia[[#This Row],[Rodzaj zgłoszenia]]&gt;0,zgłoszenia[[#This Row],[Rodzaj zgłoszenia]]," ")</f>
        <v>budowa obiektu - art. 29 ust. 1</v>
      </c>
      <c r="D214" s="47" t="e">
        <f>IF(#REF!&gt;0,#REF!&amp;";
"&amp;#REF!," ")</f>
        <v>#REF!</v>
      </c>
      <c r="E214" s="52" t="str">
        <f ca="1">IF(zgłoszenia[BOŚ Znak sprawy]&gt;0,zgłoszenia[BOŚ Znak sprawy]&amp;"
( "&amp;zgłoszenia[czas rozpatrywania]&amp;" "&amp;"dni )"," ")</f>
        <v>BOŚ.6743.179.2017.IN
( 23 dni )</v>
      </c>
      <c r="F214" s="54">
        <f>IF(zgłoszenia[[#This Row],[Data wpływu wniosku]]&gt;0,zgłoszenia[[#This Row],[Data wpływu wniosku]]," ")</f>
        <v>42800</v>
      </c>
      <c r="G214" s="43">
        <f>IF(zgłoszenia[[#This Row],[Data zakończenia sprawy]]&gt;0,zgłoszenia[[#This Row],[Data zakończenia sprawy]]," ")</f>
        <v>42823</v>
      </c>
      <c r="H214" s="44" t="str">
        <f>IF(zgłoszenia[[#This Row],[Sposób zakończenia]]&gt;0,zgłoszenia[[#This Row],[Sposób zakończenia]]," ")</f>
        <v>bez rozpoznania</v>
      </c>
      <c r="I214" s="60" t="e">
        <f>IF(#REF!&gt;0,#REF!,"---")</f>
        <v>#REF!</v>
      </c>
    </row>
    <row r="215" spans="1:9" ht="30" x14ac:dyDescent="0.25">
      <c r="A215" s="51" t="str">
        <f>IF(zgłoszenia[[#This Row],[ID]]&gt;0,zgłoszenia[[#This Row],[Lp.]]&amp;" "&amp;zgłoszenia[[#This Row],[ID]]&amp;"
"&amp;zgłoszenia[[#This Row],[Nr kance- laryjny]]&amp;"/P/15","---")</f>
        <v>212 AA
4704/P/15</v>
      </c>
      <c r="B21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oczyszczalnia ścieków 
gm. Polanów; ob.Wietrzno; dz. Nr 58/3</v>
      </c>
      <c r="C215" s="28" t="str">
        <f>IF(zgłoszenia[[#This Row],[Rodzaj zgłoszenia]]&gt;0,zgłoszenia[[#This Row],[Rodzaj zgłoszenia]]," ")</f>
        <v>budowa obiektu - art. 29 ust. 1</v>
      </c>
      <c r="D215" s="47" t="e">
        <f>IF(#REF!&gt;0,#REF!&amp;";
"&amp;#REF!," ")</f>
        <v>#REF!</v>
      </c>
      <c r="E215" s="52" t="str">
        <f ca="1">IF(zgłoszenia[BOŚ Znak sprawy]&gt;0,zgłoszenia[BOŚ Znak sprawy]&amp;"
( "&amp;zgłoszenia[czas rozpatrywania]&amp;" "&amp;"dni )"," ")</f>
        <v>BOŚ.6743.186.2017.AA
( 9 dni )</v>
      </c>
      <c r="F215" s="54">
        <f>IF(zgłoszenia[[#This Row],[Data wpływu wniosku]]&gt;0,zgłoszenia[[#This Row],[Data wpływu wniosku]]," ")</f>
        <v>42800</v>
      </c>
      <c r="G215" s="43">
        <f>IF(zgłoszenia[[#This Row],[Data zakończenia sprawy]]&gt;0,zgłoszenia[[#This Row],[Data zakończenia sprawy]]," ")</f>
        <v>42809</v>
      </c>
      <c r="H215" s="44" t="str">
        <f>IF(zgłoszenia[[#This Row],[Sposób zakończenia]]&gt;0,zgłoszenia[[#This Row],[Sposób zakończenia]]," ")</f>
        <v>brak sprzeciwu - zgłoszenie skuteczne</v>
      </c>
      <c r="I215" s="60" t="e">
        <f>IF(#REF!&gt;0,#REF!,"---")</f>
        <v>#REF!</v>
      </c>
    </row>
    <row r="216" spans="1:9" ht="30" x14ac:dyDescent="0.25">
      <c r="A216" s="51" t="str">
        <f>IF(zgłoszenia[[#This Row],[ID]]&gt;0,zgłoszenia[[#This Row],[Lp.]]&amp;" "&amp;zgłoszenia[[#This Row],[ID]]&amp;"
"&amp;zgłoszenia[[#This Row],[Nr kance- laryjny]]&amp;"/P/15","---")</f>
        <v>213 KŻ
4701/P/15</v>
      </c>
      <c r="B21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i kanalizacji   
gm. Mielno; ob.Mielno; dz. Nr 317/9, 711/68</v>
      </c>
      <c r="C216" s="28" t="str">
        <f>IF(zgłoszenia[[#This Row],[Rodzaj zgłoszenia]]&gt;0,zgłoszenia[[#This Row],[Rodzaj zgłoszenia]]," ")</f>
        <v>budowa obiektu - art. 29 ust. 1</v>
      </c>
      <c r="D216" s="47" t="e">
        <f>IF(#REF!&gt;0,#REF!&amp;";
"&amp;#REF!," ")</f>
        <v>#REF!</v>
      </c>
      <c r="E216" s="52" t="str">
        <f ca="1">IF(zgłoszenia[BOŚ Znak sprawy]&gt;0,zgłoszenia[BOŚ Znak sprawy]&amp;"
( "&amp;zgłoszenia[czas rozpatrywania]&amp;" "&amp;"dni )"," ")</f>
        <v>BOŚ.6743.178.2017.KŻ
( 28 dni )</v>
      </c>
      <c r="F216" s="54">
        <f>IF(zgłoszenia[[#This Row],[Data wpływu wniosku]]&gt;0,zgłoszenia[[#This Row],[Data wpływu wniosku]]," ")</f>
        <v>42800</v>
      </c>
      <c r="G216" s="43">
        <f>IF(zgłoszenia[[#This Row],[Data zakończenia sprawy]]&gt;0,zgłoszenia[[#This Row],[Data zakończenia sprawy]]," ")</f>
        <v>42828</v>
      </c>
      <c r="H216" s="44" t="str">
        <f>IF(zgłoszenia[[#This Row],[Sposób zakończenia]]&gt;0,zgłoszenia[[#This Row],[Sposób zakończenia]]," ")</f>
        <v>brak sprzeciwu - zgłoszenie skuteczne</v>
      </c>
      <c r="I216" s="60" t="e">
        <f>IF(#REF!&gt;0,#REF!,"---")</f>
        <v>#REF!</v>
      </c>
    </row>
    <row r="217" spans="1:9" ht="45" x14ac:dyDescent="0.25">
      <c r="A217" s="51" t="str">
        <f>IF(zgłoszenia[[#This Row],[ID]]&gt;0,zgłoszenia[[#This Row],[Lp.]]&amp;" "&amp;zgłoszenia[[#This Row],[ID]]&amp;"
"&amp;zgłoszenia[[#This Row],[Nr kance- laryjny]]&amp;"/P/15","---")</f>
        <v>214 WK
4725/P/15</v>
      </c>
      <c r="B21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ob.Mielno; dz. Nr 3/65</v>
      </c>
      <c r="C217" s="28" t="str">
        <f>IF(zgłoszenia[[#This Row],[Rodzaj zgłoszenia]]&gt;0,zgłoszenia[[#This Row],[Rodzaj zgłoszenia]]," ")</f>
        <v>tymczasowy obiekt - art. 29 ust. 1, pkt 12</v>
      </c>
      <c r="D217" s="47" t="e">
        <f>IF(#REF!&gt;0,#REF!&amp;";
"&amp;#REF!," ")</f>
        <v>#REF!</v>
      </c>
      <c r="E217" s="52" t="str">
        <f ca="1">IF(zgłoszenia[BOŚ Znak sprawy]&gt;0,zgłoszenia[BOŚ Znak sprawy]&amp;"
( "&amp;zgłoszenia[czas rozpatrywania]&amp;" "&amp;"dni )"," ")</f>
        <v>BOŚ.6743.177.2017.WK
( 15 dni )</v>
      </c>
      <c r="F217" s="54">
        <f>IF(zgłoszenia[[#This Row],[Data wpływu wniosku]]&gt;0,zgłoszenia[[#This Row],[Data wpływu wniosku]]," ")</f>
        <v>42800</v>
      </c>
      <c r="G217" s="43">
        <f>IF(zgłoszenia[[#This Row],[Data zakończenia sprawy]]&gt;0,zgłoszenia[[#This Row],[Data zakończenia sprawy]]," ")</f>
        <v>42815</v>
      </c>
      <c r="H217" s="44" t="str">
        <f>IF(zgłoszenia[[#This Row],[Sposób zakończenia]]&gt;0,zgłoszenia[[#This Row],[Sposób zakończenia]]," ")</f>
        <v>brak sprzeciwu - zgłoszenie skuteczne</v>
      </c>
      <c r="I217" s="60" t="e">
        <f>IF(#REF!&gt;0,#REF!,"---")</f>
        <v>#REF!</v>
      </c>
    </row>
    <row r="218" spans="1:9" ht="30" x14ac:dyDescent="0.25">
      <c r="A218" s="51" t="str">
        <f>IF(zgłoszenia[[#This Row],[ID]]&gt;0,zgłoszenia[[#This Row],[Lp.]]&amp;" "&amp;zgłoszenia[[#This Row],[ID]]&amp;"
"&amp;zgłoszenia[[#This Row],[Nr kance- laryjny]]&amp;"/P/15","---")</f>
        <v>215 MS
4713/P/15</v>
      </c>
      <c r="B21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budynku gospodarczego 
gm. Sianów; ob.Wierciszewo; dz. Nr 164</v>
      </c>
      <c r="C218" s="28" t="str">
        <f>IF(zgłoszenia[[#This Row],[Rodzaj zgłoszenia]]&gt;0,zgłoszenia[[#This Row],[Rodzaj zgłoszenia]]," ")</f>
        <v>rozbiórka obiektu - art. 31</v>
      </c>
      <c r="D218" s="47" t="e">
        <f>IF(#REF!&gt;0,#REF!&amp;";
"&amp;#REF!," ")</f>
        <v>#REF!</v>
      </c>
      <c r="E218" s="52" t="str">
        <f ca="1">IF(zgłoszenia[BOŚ Znak sprawy]&gt;0,zgłoszenia[BOŚ Znak sprawy]&amp;"
( "&amp;zgłoszenia[czas rozpatrywania]&amp;" "&amp;"dni )"," ")</f>
        <v>BOŚ.6743.182.2017.MS
( 17 dni )</v>
      </c>
      <c r="F218" s="54">
        <f>IF(zgłoszenia[[#This Row],[Data wpływu wniosku]]&gt;0,zgłoszenia[[#This Row],[Data wpływu wniosku]]," ")</f>
        <v>42800</v>
      </c>
      <c r="G218" s="43">
        <f>IF(zgłoszenia[[#This Row],[Data zakończenia sprawy]]&gt;0,zgłoszenia[[#This Row],[Data zakończenia sprawy]]," ")</f>
        <v>42817</v>
      </c>
      <c r="H218" s="44" t="str">
        <f>IF(zgłoszenia[[#This Row],[Sposób zakończenia]]&gt;0,zgłoszenia[[#This Row],[Sposób zakończenia]]," ")</f>
        <v>brak sprzeciwu - zgłoszenie skuteczne</v>
      </c>
      <c r="I218" s="60" t="e">
        <f>IF(#REF!&gt;0,#REF!,"---")</f>
        <v>#REF!</v>
      </c>
    </row>
    <row r="219" spans="1:9" ht="45" x14ac:dyDescent="0.25">
      <c r="A219" s="51" t="str">
        <f>IF(zgłoszenia[[#This Row],[ID]]&gt;0,zgłoszenia[[#This Row],[Lp.]]&amp;" "&amp;zgłoszenia[[#This Row],[ID]]&amp;"
"&amp;zgłoszenia[[#This Row],[Nr kance- laryjny]]&amp;"/P/15","---")</f>
        <v>216 EJ
4751/P/15</v>
      </c>
      <c r="B21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i kanalizacji 
gm. Świeszyno; ob.Świeszyno; dz. Nr 217/4, 704/2, 217/30</v>
      </c>
      <c r="C219" s="28" t="str">
        <f>IF(zgłoszenia[[#This Row],[Rodzaj zgłoszenia]]&gt;0,zgłoszenia[[#This Row],[Rodzaj zgłoszenia]]," ")</f>
        <v>budowa obiektu - art. 29 ust. 1</v>
      </c>
      <c r="D219" s="47" t="e">
        <f>IF(#REF!&gt;0,#REF!&amp;";
"&amp;#REF!," ")</f>
        <v>#REF!</v>
      </c>
      <c r="E219" s="52" t="str">
        <f ca="1">IF(zgłoszenia[BOŚ Znak sprawy]&gt;0,zgłoszenia[BOŚ Znak sprawy]&amp;"
( "&amp;zgłoszenia[czas rozpatrywania]&amp;" "&amp;"dni )"," ")</f>
        <v>BOŚ.6743.181.2017.EJ
( 14 dni )</v>
      </c>
      <c r="F219" s="54">
        <f>IF(zgłoszenia[[#This Row],[Data wpływu wniosku]]&gt;0,zgłoszenia[[#This Row],[Data wpływu wniosku]]," ")</f>
        <v>42800</v>
      </c>
      <c r="G219" s="43">
        <f>IF(zgłoszenia[[#This Row],[Data zakończenia sprawy]]&gt;0,zgłoszenia[[#This Row],[Data zakończenia sprawy]]," ")</f>
        <v>42814</v>
      </c>
      <c r="H219" s="44" t="str">
        <f>IF(zgłoszenia[[#This Row],[Sposób zakończenia]]&gt;0,zgłoszenia[[#This Row],[Sposób zakończenia]]," ")</f>
        <v>brak sprzeciwu - zgłoszenie skuteczne</v>
      </c>
      <c r="I219" s="60" t="e">
        <f>IF(#REF!&gt;0,#REF!,"---")</f>
        <v>#REF!</v>
      </c>
    </row>
    <row r="220" spans="1:9" ht="30" x14ac:dyDescent="0.25">
      <c r="A220" s="51" t="str">
        <f>IF(zgłoszenia[[#This Row],[ID]]&gt;0,zgłoszenia[[#This Row],[Lp.]]&amp;" "&amp;zgłoszenia[[#This Row],[ID]]&amp;"
"&amp;zgłoszenia[[#This Row],[Nr kance- laryjny]]&amp;"/P/15","---")</f>
        <v>217 EJ
4754/P/15</v>
      </c>
      <c r="B22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Świeszyno; ob.Świeszyno; dz. Nr 217/4</v>
      </c>
      <c r="C220" s="28" t="str">
        <f>IF(zgłoszenia[[#This Row],[Rodzaj zgłoszenia]]&gt;0,zgłoszenia[[#This Row],[Rodzaj zgłoszenia]]," ")</f>
        <v>jednorodzinne art.29 ust.1 pkt 1a</v>
      </c>
      <c r="D220" s="47" t="e">
        <f>IF(#REF!&gt;0,#REF!&amp;";
"&amp;#REF!," ")</f>
        <v>#REF!</v>
      </c>
      <c r="E220" s="52" t="str">
        <f ca="1">IF(zgłoszenia[BOŚ Znak sprawy]&gt;0,zgłoszenia[BOŚ Znak sprawy]&amp;"
( "&amp;zgłoszenia[czas rozpatrywania]&amp;" "&amp;"dni )"," ")</f>
        <v>BOŚ.6746.21.2017.EJ
( 18 dni )</v>
      </c>
      <c r="F220" s="54">
        <f>IF(zgłoszenia[[#This Row],[Data wpływu wniosku]]&gt;0,zgłoszenia[[#This Row],[Data wpływu wniosku]]," ")</f>
        <v>42800</v>
      </c>
      <c r="G220" s="43">
        <f>IF(zgłoszenia[[#This Row],[Data zakończenia sprawy]]&gt;0,zgłoszenia[[#This Row],[Data zakończenia sprawy]]," ")</f>
        <v>42818</v>
      </c>
      <c r="H220" s="44" t="str">
        <f>IF(zgłoszenia[[#This Row],[Sposób zakończenia]]&gt;0,zgłoszenia[[#This Row],[Sposób zakończenia]]," ")</f>
        <v>brak sprzeciwu - zgłoszenie skuteczne</v>
      </c>
      <c r="I220" s="60" t="e">
        <f>IF(#REF!&gt;0,#REF!,"---")</f>
        <v>#REF!</v>
      </c>
    </row>
    <row r="221" spans="1:9" ht="60" x14ac:dyDescent="0.25">
      <c r="A221" s="51" t="str">
        <f>IF(zgłoszenia[[#This Row],[ID]]&gt;0,zgłoszenia[[#This Row],[Lp.]]&amp;" "&amp;zgłoszenia[[#This Row],[ID]]&amp;"
"&amp;zgłoszenia[[#This Row],[Nr kance- laryjny]]&amp;"/P/15","---")</f>
        <v>218 IN
4582/P/15</v>
      </c>
      <c r="B22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i remont dróg powiatowych nr 3504Z, 3507Z, 3529Z, 3529Z, 3561Z, 3580Z 
gm. Mielno; ob.Mielenko, Chłopy; dz. Nr 73; 175</v>
      </c>
      <c r="C221" s="28" t="str">
        <f>IF(zgłoszenia[[#This Row],[Rodzaj zgłoszenia]]&gt;0,zgłoszenia[[#This Row],[Rodzaj zgłoszenia]]," ")</f>
        <v>roboty budowlane - art. 29 ust. 2</v>
      </c>
      <c r="D221" s="47" t="e">
        <f>IF(#REF!&gt;0,#REF!&amp;";
"&amp;#REF!," ")</f>
        <v>#REF!</v>
      </c>
      <c r="E221" s="52" t="str">
        <f ca="1">IF(zgłoszenia[BOŚ Znak sprawy]&gt;0,zgłoszenia[BOŚ Znak sprawy]&amp;"
( "&amp;zgłoszenia[czas rozpatrywania]&amp;" "&amp;"dni )"," ")</f>
        <v>BOŚ.6743.199.2017.IN
( 18 dni )</v>
      </c>
      <c r="F221" s="54">
        <f>IF(zgłoszenia[[#This Row],[Data wpływu wniosku]]&gt;0,zgłoszenia[[#This Row],[Data wpływu wniosku]]," ")</f>
        <v>42797</v>
      </c>
      <c r="G221" s="43">
        <f>IF(zgłoszenia[[#This Row],[Data zakończenia sprawy]]&gt;0,zgłoszenia[[#This Row],[Data zakończenia sprawy]]," ")</f>
        <v>42815</v>
      </c>
      <c r="H221" s="44" t="str">
        <f>IF(zgłoszenia[[#This Row],[Sposób zakończenia]]&gt;0,zgłoszenia[[#This Row],[Sposób zakończenia]]," ")</f>
        <v>bez rozpoznania</v>
      </c>
      <c r="I221" s="60" t="e">
        <f>IF(#REF!&gt;0,#REF!,"---")</f>
        <v>#REF!</v>
      </c>
    </row>
    <row r="222" spans="1:9" ht="60" x14ac:dyDescent="0.25">
      <c r="A222" s="51" t="str">
        <f>IF(zgłoszenia[[#This Row],[ID]]&gt;0,zgłoszenia[[#This Row],[Lp.]]&amp;" "&amp;zgłoszenia[[#This Row],[ID]]&amp;"
"&amp;zgłoszenia[[#This Row],[Nr kance- laryjny]]&amp;"/P/15","---")</f>
        <v>219 IN
4583/P/15</v>
      </c>
      <c r="B22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i remont dróg powiatowych nr 3504Z, 3507Z, 3529Z, 3529Z, 3561Z, 3580Z 
gm. Będzino; ob.Łękno, Strzeżenice; dz. Nr 19/2, 229/2, 229/3</v>
      </c>
      <c r="C222" s="28" t="str">
        <f>IF(zgłoszenia[[#This Row],[Rodzaj zgłoszenia]]&gt;0,zgłoszenia[[#This Row],[Rodzaj zgłoszenia]]," ")</f>
        <v>roboty budowlane - art. 29 ust. 2</v>
      </c>
      <c r="D222" s="47" t="e">
        <f>IF(#REF!&gt;0,#REF!&amp;";
"&amp;#REF!," ")</f>
        <v>#REF!</v>
      </c>
      <c r="E222" s="52" t="str">
        <f ca="1">IF(zgłoszenia[BOŚ Znak sprawy]&gt;0,zgłoszenia[BOŚ Znak sprawy]&amp;"
( "&amp;zgłoszenia[czas rozpatrywania]&amp;" "&amp;"dni )"," ")</f>
        <v>BOŚ.6743.188.2017.IN
( 20 dni )</v>
      </c>
      <c r="F222" s="54">
        <f>IF(zgłoszenia[[#This Row],[Data wpływu wniosku]]&gt;0,zgłoszenia[[#This Row],[Data wpływu wniosku]]," ")</f>
        <v>42797</v>
      </c>
      <c r="G222" s="43">
        <f>IF(zgłoszenia[[#This Row],[Data zakończenia sprawy]]&gt;0,zgłoszenia[[#This Row],[Data zakończenia sprawy]]," ")</f>
        <v>42817</v>
      </c>
      <c r="H222" s="44" t="str">
        <f>IF(zgłoszenia[[#This Row],[Sposób zakończenia]]&gt;0,zgłoszenia[[#This Row],[Sposób zakończenia]]," ")</f>
        <v>brak sprzeciwu - zgłoszenie skuteczne</v>
      </c>
      <c r="I222" s="60" t="e">
        <f>IF(#REF!&gt;0,#REF!,"---")</f>
        <v>#REF!</v>
      </c>
    </row>
    <row r="223" spans="1:9" ht="45" x14ac:dyDescent="0.25">
      <c r="A223" s="51" t="str">
        <f>IF(zgłoszenia[[#This Row],[ID]]&gt;0,zgłoszenia[[#This Row],[Lp.]]&amp;" "&amp;zgłoszenia[[#This Row],[ID]]&amp;"
"&amp;zgłoszenia[[#This Row],[Nr kance- laryjny]]&amp;"/P/15","---")</f>
        <v>220 IN
4584/P/15</v>
      </c>
      <c r="B22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i remont dróg powiatowych nr 3504Z, 3507Z, 3529Z, 3529Z, 3561Z, 3580Z 
gm. Świeszyno; ob.Niedalino; dz. Nr 8, 25/1</v>
      </c>
      <c r="C223" s="28" t="str">
        <f>IF(zgłoszenia[[#This Row],[Rodzaj zgłoszenia]]&gt;0,zgłoszenia[[#This Row],[Rodzaj zgłoszenia]]," ")</f>
        <v>roboty budowlane - art. 29 ust. 2</v>
      </c>
      <c r="D223" s="47" t="e">
        <f>IF(#REF!&gt;0,#REF!&amp;";
"&amp;#REF!," ")</f>
        <v>#REF!</v>
      </c>
      <c r="E223" s="52" t="str">
        <f ca="1">IF(zgłoszenia[BOŚ Znak sprawy]&gt;0,zgłoszenia[BOŚ Znak sprawy]&amp;"
( "&amp;zgłoszenia[czas rozpatrywania]&amp;" "&amp;"dni )"," ")</f>
        <v>BOŚ.6743.198.2017.IN
( 18 dni )</v>
      </c>
      <c r="F223" s="54">
        <f>IF(zgłoszenia[[#This Row],[Data wpływu wniosku]]&gt;0,zgłoszenia[[#This Row],[Data wpływu wniosku]]," ")</f>
        <v>42797</v>
      </c>
      <c r="G223" s="43">
        <f>IF(zgłoszenia[[#This Row],[Data zakończenia sprawy]]&gt;0,zgłoszenia[[#This Row],[Data zakończenia sprawy]]," ")</f>
        <v>42815</v>
      </c>
      <c r="H223" s="44" t="str">
        <f>IF(zgłoszenia[[#This Row],[Sposób zakończenia]]&gt;0,zgłoszenia[[#This Row],[Sposób zakończenia]]," ")</f>
        <v>bez rozpoznania</v>
      </c>
      <c r="I223" s="60" t="e">
        <f>IF(#REF!&gt;0,#REF!,"---")</f>
        <v>#REF!</v>
      </c>
    </row>
    <row r="224" spans="1:9" ht="45" x14ac:dyDescent="0.25">
      <c r="A224" s="51" t="str">
        <f>IF(zgłoszenia[[#This Row],[ID]]&gt;0,zgłoszenia[[#This Row],[Lp.]]&amp;" "&amp;zgłoszenia[[#This Row],[ID]]&amp;"
"&amp;zgłoszenia[[#This Row],[Nr kance- laryjny]]&amp;"/P/15","---")</f>
        <v>221 IN
4585/P/15</v>
      </c>
      <c r="B22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i remont dróg powiatowych nr 3504Z, 3507Z, 3529Z, 3529Z, 3561Z, 3580Z 
gm. Manowo; ob.Bonin; dz. Nr 10, 25/3</v>
      </c>
      <c r="C224" s="28" t="str">
        <f>IF(zgłoszenia[[#This Row],[Rodzaj zgłoszenia]]&gt;0,zgłoszenia[[#This Row],[Rodzaj zgłoszenia]]," ")</f>
        <v>roboty budowlane - art. 29 ust. 2</v>
      </c>
      <c r="D224" s="47" t="e">
        <f>IF(#REF!&gt;0,#REF!&amp;";
"&amp;#REF!," ")</f>
        <v>#REF!</v>
      </c>
      <c r="E224" s="52" t="str">
        <f ca="1">IF(zgłoszenia[BOŚ Znak sprawy]&gt;0,zgłoszenia[BOŚ Znak sprawy]&amp;"
( "&amp;zgłoszenia[czas rozpatrywania]&amp;" "&amp;"dni )"," ")</f>
        <v>BOŚ.6743.197.2017.IN
( 18 dni )</v>
      </c>
      <c r="F224" s="54">
        <f>IF(zgłoszenia[[#This Row],[Data wpływu wniosku]]&gt;0,zgłoszenia[[#This Row],[Data wpływu wniosku]]," ")</f>
        <v>42797</v>
      </c>
      <c r="G224" s="43">
        <f>IF(zgłoszenia[[#This Row],[Data zakończenia sprawy]]&gt;0,zgłoszenia[[#This Row],[Data zakończenia sprawy]]," ")</f>
        <v>42815</v>
      </c>
      <c r="H224" s="44" t="str">
        <f>IF(zgłoszenia[[#This Row],[Sposób zakończenia]]&gt;0,zgłoszenia[[#This Row],[Sposób zakończenia]]," ")</f>
        <v>bez rozpoznania</v>
      </c>
      <c r="I224" s="60" t="e">
        <f>IF(#REF!&gt;0,#REF!,"---")</f>
        <v>#REF!</v>
      </c>
    </row>
    <row r="225" spans="1:9" ht="60" x14ac:dyDescent="0.25">
      <c r="A225" s="51" t="str">
        <f>IF(zgłoszenia[[#This Row],[ID]]&gt;0,zgłoszenia[[#This Row],[Lp.]]&amp;" "&amp;zgłoszenia[[#This Row],[ID]]&amp;"
"&amp;zgłoszenia[[#This Row],[Nr kance- laryjny]]&amp;"/P/15","---")</f>
        <v>222 IN
4586/P/15</v>
      </c>
      <c r="B22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i remont dróg powiatowych nr 3504Z, 3507Z, 3529Z, 3529Z, 3561Z, 3580Z 
gm. Bobolice; ob.Bobolice 04, Chlebowo; dz. Nr 28, 151</v>
      </c>
      <c r="C225" s="28" t="str">
        <f>IF(zgłoszenia[[#This Row],[Rodzaj zgłoszenia]]&gt;0,zgłoszenia[[#This Row],[Rodzaj zgłoszenia]]," ")</f>
        <v>roboty budowlane - art. 29 ust. 2</v>
      </c>
      <c r="D225" s="47" t="e">
        <f>IF(#REF!&gt;0,#REF!&amp;";
"&amp;#REF!," ")</f>
        <v>#REF!</v>
      </c>
      <c r="E225" s="52" t="str">
        <f ca="1">IF(zgłoszenia[BOŚ Znak sprawy]&gt;0,zgłoszenia[BOŚ Znak sprawy]&amp;"
( "&amp;zgłoszenia[czas rozpatrywania]&amp;" "&amp;"dni )"," ")</f>
        <v>BOŚ.6743.196.2017.IN
( 18 dni )</v>
      </c>
      <c r="F225" s="54">
        <f>IF(zgłoszenia[[#This Row],[Data wpływu wniosku]]&gt;0,zgłoszenia[[#This Row],[Data wpływu wniosku]]," ")</f>
        <v>42797</v>
      </c>
      <c r="G225" s="43">
        <f>IF(zgłoszenia[[#This Row],[Data zakończenia sprawy]]&gt;0,zgłoszenia[[#This Row],[Data zakończenia sprawy]]," ")</f>
        <v>42815</v>
      </c>
      <c r="H225" s="44" t="str">
        <f>IF(zgłoszenia[[#This Row],[Sposób zakończenia]]&gt;0,zgłoszenia[[#This Row],[Sposób zakończenia]]," ")</f>
        <v>bez rozpoznania</v>
      </c>
      <c r="I225" s="60" t="e">
        <f>IF(#REF!&gt;0,#REF!,"---")</f>
        <v>#REF!</v>
      </c>
    </row>
    <row r="226" spans="1:9" ht="30" x14ac:dyDescent="0.25">
      <c r="A226" s="51" t="str">
        <f>IF(zgłoszenia[[#This Row],[ID]]&gt;0,zgłoszenia[[#This Row],[Lp.]]&amp;" "&amp;zgłoszenia[[#This Row],[ID]]&amp;"
"&amp;zgłoszenia[[#This Row],[Nr kance- laryjny]]&amp;"/P/15","---")</f>
        <v>223 MS
4737/P/15</v>
      </c>
      <c r="B22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ob.Mielno; dz. Nr 894</v>
      </c>
      <c r="C226" s="28" t="str">
        <f>IF(zgłoszenia[[#This Row],[Rodzaj zgłoszenia]]&gt;0,zgłoszenia[[#This Row],[Rodzaj zgłoszenia]]," ")</f>
        <v>budowa obiektu - art. 29 ust. 1</v>
      </c>
      <c r="D226" s="47" t="e">
        <f>IF(#REF!&gt;0,#REF!&amp;";
"&amp;#REF!," ")</f>
        <v>#REF!</v>
      </c>
      <c r="E226" s="52" t="str">
        <f ca="1">IF(zgłoszenia[BOŚ Znak sprawy]&gt;0,zgłoszenia[BOŚ Znak sprawy]&amp;"
( "&amp;zgłoszenia[czas rozpatrywania]&amp;" "&amp;"dni )"," ")</f>
        <v>BOŚ.6743.195.2017.MS
( 18 dni )</v>
      </c>
      <c r="F226" s="54">
        <f>IF(zgłoszenia[[#This Row],[Data wpływu wniosku]]&gt;0,zgłoszenia[[#This Row],[Data wpływu wniosku]]," ")</f>
        <v>42800</v>
      </c>
      <c r="G226" s="43">
        <f>IF(zgłoszenia[[#This Row],[Data zakończenia sprawy]]&gt;0,zgłoszenia[[#This Row],[Data zakończenia sprawy]]," ")</f>
        <v>42818</v>
      </c>
      <c r="H226" s="44" t="str">
        <f>IF(zgłoszenia[[#This Row],[Sposób zakończenia]]&gt;0,zgłoszenia[[#This Row],[Sposób zakończenia]]," ")</f>
        <v>brak sprzeciwu - zgłoszenie skuteczne</v>
      </c>
      <c r="I226" s="60" t="e">
        <f>IF(#REF!&gt;0,#REF!,"---")</f>
        <v>#REF!</v>
      </c>
    </row>
    <row r="227" spans="1:9" ht="45" x14ac:dyDescent="0.25">
      <c r="A227" s="51" t="str">
        <f>IF(zgłoszenia[[#This Row],[ID]]&gt;0,zgłoszenia[[#This Row],[Lp.]]&amp;" "&amp;zgłoszenia[[#This Row],[ID]]&amp;"
"&amp;zgłoszenia[[#This Row],[Nr kance- laryjny]]&amp;"/P/15","---")</f>
        <v>224 WK
4808/P/15</v>
      </c>
      <c r="B22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ob.Mielno; dz. Nr 103/2, 103/3</v>
      </c>
      <c r="C227" s="28" t="str">
        <f>IF(zgłoszenia[[#This Row],[Rodzaj zgłoszenia]]&gt;0,zgłoszenia[[#This Row],[Rodzaj zgłoszenia]]," ")</f>
        <v>tymczasowy obiekt - art. 29 ust. 1, pkt 12</v>
      </c>
      <c r="D227" s="47" t="e">
        <f>IF(#REF!&gt;0,#REF!&amp;";
"&amp;#REF!," ")</f>
        <v>#REF!</v>
      </c>
      <c r="E227" s="52" t="str">
        <f ca="1">IF(zgłoszenia[BOŚ Znak sprawy]&gt;0,zgłoszenia[BOŚ Znak sprawy]&amp;"
( "&amp;zgłoszenia[czas rozpatrywania]&amp;" "&amp;"dni )"," ")</f>
        <v>BOŚ.6743.183.2017.WK
( 14 dni )</v>
      </c>
      <c r="F227" s="54">
        <f>IF(zgłoszenia[[#This Row],[Data wpływu wniosku]]&gt;0,zgłoszenia[[#This Row],[Data wpływu wniosku]]," ")</f>
        <v>42801</v>
      </c>
      <c r="G227" s="43">
        <f>IF(zgłoszenia[[#This Row],[Data zakończenia sprawy]]&gt;0,zgłoszenia[[#This Row],[Data zakończenia sprawy]]," ")</f>
        <v>42815</v>
      </c>
      <c r="H227" s="44" t="str">
        <f>IF(zgłoszenia[[#This Row],[Sposób zakończenia]]&gt;0,zgłoszenia[[#This Row],[Sposób zakończenia]]," ")</f>
        <v>brak sprzeciwu - zgłoszenie skuteczne</v>
      </c>
      <c r="I227" s="60" t="e">
        <f>IF(#REF!&gt;0,#REF!,"---")</f>
        <v>#REF!</v>
      </c>
    </row>
    <row r="228" spans="1:9" ht="45" x14ac:dyDescent="0.25">
      <c r="A228" s="51" t="str">
        <f>IF(zgłoszenia[[#This Row],[ID]]&gt;0,zgłoszenia[[#This Row],[Lp.]]&amp;" "&amp;zgłoszenia[[#This Row],[ID]]&amp;"
"&amp;zgłoszenia[[#This Row],[Nr kance- laryjny]]&amp;"/P/15","---")</f>
        <v>225 WK
4811/P/15</v>
      </c>
      <c r="B22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- kontenery letniskowe nietrwale związane z gruntem 
gm. Mielno; ob.Mielno; dz. Nr 858</v>
      </c>
      <c r="C228" s="28" t="str">
        <f>IF(zgłoszenia[[#This Row],[Rodzaj zgłoszenia]]&gt;0,zgłoszenia[[#This Row],[Rodzaj zgłoszenia]]," ")</f>
        <v>tymczasowy obiekt - art. 29 ust. 1, pkt 12</v>
      </c>
      <c r="D228" s="47" t="e">
        <f>IF(#REF!&gt;0,#REF!&amp;";
"&amp;#REF!," ")</f>
        <v>#REF!</v>
      </c>
      <c r="E228" s="52" t="str">
        <f ca="1">IF(zgłoszenia[BOŚ Znak sprawy]&gt;0,zgłoszenia[BOŚ Znak sprawy]&amp;"
( "&amp;zgłoszenia[czas rozpatrywania]&amp;" "&amp;"dni )"," ")</f>
        <v>BOŚ.6743.184.2017.WK
( 9 dni )</v>
      </c>
      <c r="F228" s="54">
        <f>IF(zgłoszenia[[#This Row],[Data wpływu wniosku]]&gt;0,zgłoszenia[[#This Row],[Data wpływu wniosku]]," ")</f>
        <v>42801</v>
      </c>
      <c r="G228" s="43">
        <f>IF(zgłoszenia[[#This Row],[Data zakończenia sprawy]]&gt;0,zgłoszenia[[#This Row],[Data zakończenia sprawy]]," ")</f>
        <v>42810</v>
      </c>
      <c r="H228" s="44" t="str">
        <f>IF(zgłoszenia[[#This Row],[Sposób zakończenia]]&gt;0,zgłoszenia[[#This Row],[Sposób zakończenia]]," ")</f>
        <v>brak sprzeciwu - zgłoszenie skuteczne</v>
      </c>
      <c r="I228" s="60" t="e">
        <f>IF(#REF!&gt;0,#REF!,"---")</f>
        <v>#REF!</v>
      </c>
    </row>
    <row r="229" spans="1:9" ht="45" x14ac:dyDescent="0.25">
      <c r="A229" s="51" t="str">
        <f>IF(zgłoszenia[[#This Row],[ID]]&gt;0,zgłoszenia[[#This Row],[Lp.]]&amp;" "&amp;zgłoszenia[[#This Row],[ID]]&amp;"
"&amp;zgłoszenia[[#This Row],[Nr kance- laryjny]]&amp;"/P/15","---")</f>
        <v>226 AA
4820/P/15</v>
      </c>
      <c r="B22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Polanów; ob.Nacław; dz. Nr 11/16</v>
      </c>
      <c r="C229" s="28" t="str">
        <f>IF(zgłoszenia[[#This Row],[Rodzaj zgłoszenia]]&gt;0,zgłoszenia[[#This Row],[Rodzaj zgłoszenia]]," ")</f>
        <v>roboty budowlane - art. 29 ust. 2</v>
      </c>
      <c r="D229" s="47" t="e">
        <f>IF(#REF!&gt;0,#REF!&amp;";
"&amp;#REF!," ")</f>
        <v>#REF!</v>
      </c>
      <c r="E229" s="52" t="str">
        <f ca="1">IF(zgłoszenia[BOŚ Znak sprawy]&gt;0,zgłoszenia[BOŚ Znak sprawy]&amp;"
( "&amp;zgłoszenia[czas rozpatrywania]&amp;" "&amp;"dni )"," ")</f>
        <v>BOŚ.6743.187.2017.AA
( 28 dni )</v>
      </c>
      <c r="F229" s="54">
        <f>IF(zgłoszenia[[#This Row],[Data wpływu wniosku]]&gt;0,zgłoszenia[[#This Row],[Data wpływu wniosku]]," ")</f>
        <v>42801</v>
      </c>
      <c r="G229" s="43">
        <f>IF(zgłoszenia[[#This Row],[Data zakończenia sprawy]]&gt;0,zgłoszenia[[#This Row],[Data zakończenia sprawy]]," ")</f>
        <v>42829</v>
      </c>
      <c r="H229" s="44" t="str">
        <f>IF(zgłoszenia[[#This Row],[Sposób zakończenia]]&gt;0,zgłoszenia[[#This Row],[Sposób zakończenia]]," ")</f>
        <v>brak sprzeciwu - zgłoszenie skuteczne</v>
      </c>
      <c r="I229" s="60" t="e">
        <f>IF(#REF!&gt;0,#REF!,"---")</f>
        <v>#REF!</v>
      </c>
    </row>
    <row r="230" spans="1:9" ht="30" x14ac:dyDescent="0.25">
      <c r="A230" s="51" t="str">
        <f>IF(zgłoszenia[[#This Row],[ID]]&gt;0,zgłoszenia[[#This Row],[Lp.]]&amp;" "&amp;zgłoszenia[[#This Row],[ID]]&amp;"
"&amp;zgłoszenia[[#This Row],[Nr kance- laryjny]]&amp;"/P/15","---")</f>
        <v>227 WK
4881/P/15</v>
      </c>
      <c r="B23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ob.Gąski; dz. Nr 36/24</v>
      </c>
      <c r="C230" s="28" t="str">
        <f>IF(zgłoszenia[[#This Row],[Rodzaj zgłoszenia]]&gt;0,zgłoszenia[[#This Row],[Rodzaj zgłoszenia]]," ")</f>
        <v>budowa obiektu - art. 29 ust. 1</v>
      </c>
      <c r="D230" s="47" t="e">
        <f>IF(#REF!&gt;0,#REF!&amp;";
"&amp;#REF!," ")</f>
        <v>#REF!</v>
      </c>
      <c r="E230" s="52" t="str">
        <f ca="1">IF(zgłoszenia[BOŚ Znak sprawy]&gt;0,zgłoszenia[BOŚ Znak sprawy]&amp;"
( "&amp;zgłoszenia[czas rozpatrywania]&amp;" "&amp;"dni )"," ")</f>
        <v>BOŚ.6743.185.2017.WK
( 8 dni )</v>
      </c>
      <c r="F230" s="54">
        <f>IF(zgłoszenia[[#This Row],[Data wpływu wniosku]]&gt;0,zgłoszenia[[#This Row],[Data wpływu wniosku]]," ")</f>
        <v>42801</v>
      </c>
      <c r="G230" s="43">
        <f>IF(zgłoszenia[[#This Row],[Data zakończenia sprawy]]&gt;0,zgłoszenia[[#This Row],[Data zakończenia sprawy]]," ")</f>
        <v>42809</v>
      </c>
      <c r="H230" s="44" t="str">
        <f>IF(zgłoszenia[[#This Row],[Sposób zakończenia]]&gt;0,zgłoszenia[[#This Row],[Sposób zakończenia]]," ")</f>
        <v>brak sprzeciwu - zgłoszenie skuteczne</v>
      </c>
      <c r="I230" s="60" t="e">
        <f>IF(#REF!&gt;0,#REF!,"---")</f>
        <v>#REF!</v>
      </c>
    </row>
    <row r="231" spans="1:9" ht="45" x14ac:dyDescent="0.25">
      <c r="A231" s="51" t="str">
        <f>IF(zgłoszenia[[#This Row],[ID]]&gt;0,zgłoszenia[[#This Row],[Lp.]]&amp;" "&amp;zgłoszenia[[#This Row],[ID]]&amp;"
"&amp;zgłoszenia[[#This Row],[Nr kance- laryjny]]&amp;"/P/15","---")</f>
        <v>228 KŻ
4867/P/15</v>
      </c>
      <c r="B23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Mielno; ob.Mielno; dz. Nr 228/4</v>
      </c>
      <c r="C231" s="28" t="str">
        <f>IF(zgłoszenia[[#This Row],[Rodzaj zgłoszenia]]&gt;0,zgłoszenia[[#This Row],[Rodzaj zgłoszenia]]," ")</f>
        <v>roboty budowlane - art. 29 ust. 2</v>
      </c>
      <c r="D231" s="47" t="e">
        <f>IF(#REF!&gt;0,#REF!&amp;";
"&amp;#REF!," ")</f>
        <v>#REF!</v>
      </c>
      <c r="E231" s="52" t="str">
        <f ca="1">IF(zgłoszenia[BOŚ Znak sprawy]&gt;0,zgłoszenia[BOŚ Znak sprawy]&amp;"
( "&amp;zgłoszenia[czas rozpatrywania]&amp;" "&amp;"dni )"," ")</f>
        <v>BOŚ.6743.204.2017.KŻ
( 24 dni )</v>
      </c>
      <c r="F231" s="54">
        <f>IF(zgłoszenia[[#This Row],[Data wpływu wniosku]]&gt;0,zgłoszenia[[#This Row],[Data wpływu wniosku]]," ")</f>
        <v>42801</v>
      </c>
      <c r="G231" s="43">
        <f>IF(zgłoszenia[[#This Row],[Data zakończenia sprawy]]&gt;0,zgłoszenia[[#This Row],[Data zakończenia sprawy]]," ")</f>
        <v>42825</v>
      </c>
      <c r="H231" s="44" t="str">
        <f>IF(zgłoszenia[[#This Row],[Sposób zakończenia]]&gt;0,zgłoszenia[[#This Row],[Sposób zakończenia]]," ")</f>
        <v>brak sprzeciwu - zgłoszenie skuteczne</v>
      </c>
      <c r="I231" s="60" t="e">
        <f>IF(#REF!&gt;0,#REF!,"---")</f>
        <v>#REF!</v>
      </c>
    </row>
    <row r="232" spans="1:9" ht="75" x14ac:dyDescent="0.25">
      <c r="A232" s="51" t="str">
        <f>IF(zgłoszenia[[#This Row],[ID]]&gt;0,zgłoszenia[[#This Row],[Lp.]]&amp;" "&amp;zgłoszenia[[#This Row],[ID]]&amp;"
"&amp;zgłoszenia[[#This Row],[Nr kance- laryjny]]&amp;"/P/15","---")</f>
        <v>229 ŁD
4866/P/15</v>
      </c>
      <c r="B23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kabel 0,4kV -327m, szafki kablowo-pomiarowe 8szt 
gm. Biesiekierz; ob.Stare Bielice; dz. Nr 236/23, 236/7, 236/9, 236/11, 236/14, 236/16, 236/17, 236/19, 236/21</v>
      </c>
      <c r="C232" s="28" t="str">
        <f>IF(zgłoszenia[[#This Row],[Rodzaj zgłoszenia]]&gt;0,zgłoszenia[[#This Row],[Rodzaj zgłoszenia]]," ")</f>
        <v>sieci art.29 ust.1 pkt 19a</v>
      </c>
      <c r="D232" s="47" t="e">
        <f>IF(#REF!&gt;0,#REF!&amp;";
"&amp;#REF!," ")</f>
        <v>#REF!</v>
      </c>
      <c r="E232" s="52" t="str">
        <f ca="1">IF(zgłoszenia[BOŚ Znak sprawy]&gt;0,zgłoszenia[BOŚ Znak sprawy]&amp;"
( "&amp;zgłoszenia[czas rozpatrywania]&amp;" "&amp;"dni )"," ")</f>
        <v>BOŚ.6748.290.2017.ŁD
( 15 dni )</v>
      </c>
      <c r="F232" s="54">
        <f>IF(zgłoszenia[[#This Row],[Data wpływu wniosku]]&gt;0,zgłoszenia[[#This Row],[Data wpływu wniosku]]," ")</f>
        <v>42801</v>
      </c>
      <c r="G232" s="43">
        <f>IF(zgłoszenia[[#This Row],[Data zakończenia sprawy]]&gt;0,zgłoszenia[[#This Row],[Data zakończenia sprawy]]," ")</f>
        <v>42816</v>
      </c>
      <c r="H232" s="44" t="str">
        <f>IF(zgłoszenia[[#This Row],[Sposób zakończenia]]&gt;0,zgłoszenia[[#This Row],[Sposób zakończenia]]," ")</f>
        <v>brak sprzeciwu - zgłoszenie skuteczne</v>
      </c>
      <c r="I232" s="60" t="e">
        <f>IF(#REF!&gt;0,#REF!,"---")</f>
        <v>#REF!</v>
      </c>
    </row>
    <row r="233" spans="1:9" ht="45" x14ac:dyDescent="0.25">
      <c r="A233" s="51" t="str">
        <f>IF(zgłoszenia[[#This Row],[ID]]&gt;0,zgłoszenia[[#This Row],[Lp.]]&amp;" "&amp;zgłoszenia[[#This Row],[ID]]&amp;"
"&amp;zgłoszenia[[#This Row],[Nr kance- laryjny]]&amp;"/P/15","---")</f>
        <v>230 SR
4865/P/15</v>
      </c>
      <c r="B23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
gm. Mielno; ob.Mielno; dz. Nr 295/8</v>
      </c>
      <c r="C233" s="28" t="str">
        <f>IF(zgłoszenia[[#This Row],[Rodzaj zgłoszenia]]&gt;0,zgłoszenia[[#This Row],[Rodzaj zgłoszenia]]," ")</f>
        <v>tymczasowy obiekt - art. 29 ust. 1, pkt 12</v>
      </c>
      <c r="D233" s="47" t="e">
        <f>IF(#REF!&gt;0,#REF!&amp;";
"&amp;#REF!," ")</f>
        <v>#REF!</v>
      </c>
      <c r="E233" s="52" t="str">
        <f ca="1">IF(zgłoszenia[BOŚ Znak sprawy]&gt;0,zgłoszenia[BOŚ Znak sprawy]&amp;"
( "&amp;zgłoszenia[czas rozpatrywania]&amp;" "&amp;"dni )"," ")</f>
        <v>BOŚ.6743.217.2017.SR
( 9 dni )</v>
      </c>
      <c r="F233" s="54">
        <f>IF(zgłoszenia[[#This Row],[Data wpływu wniosku]]&gt;0,zgłoszenia[[#This Row],[Data wpływu wniosku]]," ")</f>
        <v>42801</v>
      </c>
      <c r="G233" s="43">
        <f>IF(zgłoszenia[[#This Row],[Data zakończenia sprawy]]&gt;0,zgłoszenia[[#This Row],[Data zakończenia sprawy]]," ")</f>
        <v>42810</v>
      </c>
      <c r="H233" s="44" t="str">
        <f>IF(zgłoszenia[[#This Row],[Sposób zakończenia]]&gt;0,zgłoszenia[[#This Row],[Sposób zakończenia]]," ")</f>
        <v>brak sprzeciwu - zgłoszenie skuteczne</v>
      </c>
      <c r="I233" s="60" t="e">
        <f>IF(#REF!&gt;0,#REF!,"---")</f>
        <v>#REF!</v>
      </c>
    </row>
    <row r="234" spans="1:9" ht="30" x14ac:dyDescent="0.25">
      <c r="A234" s="51" t="str">
        <f>IF(zgłoszenia[[#This Row],[ID]]&gt;0,zgłoszenia[[#This Row],[Lp.]]&amp;" "&amp;zgłoszenia[[#This Row],[ID]]&amp;"
"&amp;zgłoszenia[[#This Row],[Nr kance- laryjny]]&amp;"/P/15","---")</f>
        <v>231 MS
4903/P/15</v>
      </c>
      <c r="B23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Sianów; ob.Skwierzynka; dz. Nr 217/8</v>
      </c>
      <c r="C234" s="28" t="str">
        <f>IF(zgłoszenia[[#This Row],[Rodzaj zgłoszenia]]&gt;0,zgłoszenia[[#This Row],[Rodzaj zgłoszenia]]," ")</f>
        <v>jednorodzinne art.29 ust.1 pkt 1a</v>
      </c>
      <c r="D234" s="47" t="e">
        <f>IF(#REF!&gt;0,#REF!&amp;";
"&amp;#REF!," ")</f>
        <v>#REF!</v>
      </c>
      <c r="E234" s="52" t="str">
        <f ca="1">IF(zgłoszenia[BOŚ Znak sprawy]&gt;0,zgłoszenia[BOŚ Znak sprawy]&amp;"
( "&amp;zgłoszenia[czas rozpatrywania]&amp;" "&amp;"dni )"," ")</f>
        <v>BOŚ.6746.22.2017.MS
( 20 dni )</v>
      </c>
      <c r="F234" s="54">
        <f>IF(zgłoszenia[[#This Row],[Data wpływu wniosku]]&gt;0,zgłoszenia[[#This Row],[Data wpływu wniosku]]," ")</f>
        <v>42802</v>
      </c>
      <c r="G234" s="43">
        <f>IF(zgłoszenia[[#This Row],[Data zakończenia sprawy]]&gt;0,zgłoszenia[[#This Row],[Data zakończenia sprawy]]," ")</f>
        <v>42822</v>
      </c>
      <c r="H234" s="44" t="str">
        <f>IF(zgłoszenia[[#This Row],[Sposób zakończenia]]&gt;0,zgłoszenia[[#This Row],[Sposób zakończenia]]," ")</f>
        <v>brak sprzeciwu - zgłoszenie skuteczne</v>
      </c>
      <c r="I234" s="60" t="e">
        <f>IF(#REF!&gt;0,#REF!,"---")</f>
        <v>#REF!</v>
      </c>
    </row>
    <row r="235" spans="1:9" ht="45" x14ac:dyDescent="0.25">
      <c r="A235" s="51" t="str">
        <f>IF(zgłoszenia[[#This Row],[ID]]&gt;0,zgłoszenia[[#This Row],[Lp.]]&amp;" "&amp;zgłoszenia[[#This Row],[ID]]&amp;"
"&amp;zgłoszenia[[#This Row],[Nr kance- laryjny]]&amp;"/P/15","---")</f>
        <v>232 AA
4966/P/15</v>
      </c>
      <c r="B23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Polanów; ob.Domachowo; dz. Nr 3/5</v>
      </c>
      <c r="C235" s="28" t="str">
        <f>IF(zgłoszenia[[#This Row],[Rodzaj zgłoszenia]]&gt;0,zgłoszenia[[#This Row],[Rodzaj zgłoszenia]]," ")</f>
        <v>roboty budowlane - art. 29 ust. 2</v>
      </c>
      <c r="D235" s="47" t="e">
        <f>IF(#REF!&gt;0,#REF!&amp;";
"&amp;#REF!," ")</f>
        <v>#REF!</v>
      </c>
      <c r="E235" s="52" t="str">
        <f ca="1">IF(zgłoszenia[BOŚ Znak sprawy]&gt;0,zgłoszenia[BOŚ Znak sprawy]&amp;"
( "&amp;zgłoszenia[czas rozpatrywania]&amp;" "&amp;"dni )"," ")</f>
        <v>BOŚ.6743.205.2017.AA
( 42 dni )</v>
      </c>
      <c r="F235" s="54">
        <f>IF(zgłoszenia[[#This Row],[Data wpływu wniosku]]&gt;0,zgłoszenia[[#This Row],[Data wpływu wniosku]]," ")</f>
        <v>42802</v>
      </c>
      <c r="G235" s="43">
        <f>IF(zgłoszenia[[#This Row],[Data zakończenia sprawy]]&gt;0,zgłoszenia[[#This Row],[Data zakończenia sprawy]]," ")</f>
        <v>42844</v>
      </c>
      <c r="H235" s="44" t="str">
        <f>IF(zgłoszenia[[#This Row],[Sposób zakończenia]]&gt;0,zgłoszenia[[#This Row],[Sposób zakończenia]]," ")</f>
        <v>decyzja sprzeciwu</v>
      </c>
      <c r="I235" s="60" t="e">
        <f>IF(#REF!&gt;0,#REF!,"---")</f>
        <v>#REF!</v>
      </c>
    </row>
    <row r="236" spans="1:9" ht="60" x14ac:dyDescent="0.25">
      <c r="A236" s="51" t="str">
        <f>IF(zgłoszenia[[#This Row],[ID]]&gt;0,zgłoszenia[[#This Row],[Lp.]]&amp;" "&amp;zgłoszenia[[#This Row],[ID]]&amp;"
"&amp;zgłoszenia[[#This Row],[Nr kance- laryjny]]&amp;"/P/15","---")</f>
        <v>233 EJ
4964/P/15</v>
      </c>
      <c r="B23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wolno stojący budynek rekreacji indywidualnej o pow. zabudowy do 35 m2 
gm. Świeszyno; ob.Zegrze pomorskie; dz. Nr 113/12</v>
      </c>
      <c r="C236" s="28" t="str">
        <f>IF(zgłoszenia[[#This Row],[Rodzaj zgłoszenia]]&gt;0,zgłoszenia[[#This Row],[Rodzaj zgłoszenia]]," ")</f>
        <v>budowa obiektu - art. 29 ust. 1</v>
      </c>
      <c r="D236" s="47" t="e">
        <f>IF(#REF!&gt;0,#REF!&amp;";
"&amp;#REF!," ")</f>
        <v>#REF!</v>
      </c>
      <c r="E236" s="52" t="str">
        <f ca="1">IF(zgłoszenia[BOŚ Znak sprawy]&gt;0,zgłoszenia[BOŚ Znak sprawy]&amp;"
( "&amp;zgłoszenia[czas rozpatrywania]&amp;" "&amp;"dni )"," ")</f>
        <v>BOŚ.6743.194.2017.EJ
( 20 dni )</v>
      </c>
      <c r="F236" s="54">
        <f>IF(zgłoszenia[[#This Row],[Data wpływu wniosku]]&gt;0,zgłoszenia[[#This Row],[Data wpływu wniosku]]," ")</f>
        <v>42802</v>
      </c>
      <c r="G236" s="43">
        <f>IF(zgłoszenia[[#This Row],[Data zakończenia sprawy]]&gt;0,zgłoszenia[[#This Row],[Data zakończenia sprawy]]," ")</f>
        <v>42822</v>
      </c>
      <c r="H236" s="44" t="str">
        <f>IF(zgłoszenia[[#This Row],[Sposób zakończenia]]&gt;0,zgłoszenia[[#This Row],[Sposób zakończenia]]," ")</f>
        <v>brak sprzeciwu - zgłoszenie skuteczne</v>
      </c>
      <c r="I236" s="60" t="e">
        <f>IF(#REF!&gt;0,#REF!,"---")</f>
        <v>#REF!</v>
      </c>
    </row>
    <row r="237" spans="1:9" ht="30" x14ac:dyDescent="0.25">
      <c r="A237" s="51" t="str">
        <f>IF(zgłoszenia[[#This Row],[ID]]&gt;0,zgłoszenia[[#This Row],[Lp.]]&amp;" "&amp;zgłoszenia[[#This Row],[ID]]&amp;"
"&amp;zgłoszenia[[#This Row],[Nr kance- laryjny]]&amp;"/P/15","---")</f>
        <v>234 SR
4962/P/15</v>
      </c>
      <c r="B23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6 budynków rekreacji indywidualnej 
gm. Mielno; ob.Gąski; dz. Nr 53/15, 53/16</v>
      </c>
      <c r="C237" s="28" t="str">
        <f>IF(zgłoszenia[[#This Row],[Rodzaj zgłoszenia]]&gt;0,zgłoszenia[[#This Row],[Rodzaj zgłoszenia]]," ")</f>
        <v>budowa obiektu - art. 29 ust. 1</v>
      </c>
      <c r="D237" s="47" t="e">
        <f>IF(#REF!&gt;0,#REF!&amp;";
"&amp;#REF!," ")</f>
        <v>#REF!</v>
      </c>
      <c r="E237" s="52" t="str">
        <f ca="1">IF(zgłoszenia[BOŚ Znak sprawy]&gt;0,zgłoszenia[BOŚ Znak sprawy]&amp;"
( "&amp;zgłoszenia[czas rozpatrywania]&amp;" "&amp;"dni )"," ")</f>
        <v>BOŚ.6743.218.2017.SR
( 15 dni )</v>
      </c>
      <c r="F237" s="54">
        <f>IF(zgłoszenia[[#This Row],[Data wpływu wniosku]]&gt;0,zgłoszenia[[#This Row],[Data wpływu wniosku]]," ")</f>
        <v>42802</v>
      </c>
      <c r="G237" s="43">
        <f>IF(zgłoszenia[[#This Row],[Data zakończenia sprawy]]&gt;0,zgłoszenia[[#This Row],[Data zakończenia sprawy]]," ")</f>
        <v>42817</v>
      </c>
      <c r="H237" s="44" t="str">
        <f>IF(zgłoszenia[[#This Row],[Sposób zakończenia]]&gt;0,zgłoszenia[[#This Row],[Sposób zakończenia]]," ")</f>
        <v>brak sprzeciwu - zgłoszenie skuteczne</v>
      </c>
      <c r="I237" s="60" t="e">
        <f>IF(#REF!&gt;0,#REF!,"---")</f>
        <v>#REF!</v>
      </c>
    </row>
    <row r="238" spans="1:9" ht="45" x14ac:dyDescent="0.25">
      <c r="A238" s="51" t="str">
        <f>IF(zgłoszenia[[#This Row],[ID]]&gt;0,zgłoszenia[[#This Row],[Lp.]]&amp;" "&amp;zgłoszenia[[#This Row],[ID]]&amp;"
"&amp;zgłoszenia[[#This Row],[Nr kance- laryjny]]&amp;"/P/15","---")</f>
        <v>235 SR
4970/P/15</v>
      </c>
      <c r="B23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ob.Chlopy; dz. Nr 33</v>
      </c>
      <c r="C238" s="28" t="str">
        <f>IF(zgłoszenia[[#This Row],[Rodzaj zgłoszenia]]&gt;0,zgłoszenia[[#This Row],[Rodzaj zgłoszenia]]," ")</f>
        <v>tymczasowy obiekt - art. 29 ust. 1, pkt 12</v>
      </c>
      <c r="D238" s="47" t="e">
        <f>IF(#REF!&gt;0,#REF!&amp;";
"&amp;#REF!," ")</f>
        <v>#REF!</v>
      </c>
      <c r="E238" s="52" t="str">
        <f ca="1">IF(zgłoszenia[BOŚ Znak sprawy]&gt;0,zgłoszenia[BOŚ Znak sprawy]&amp;"
( "&amp;zgłoszenia[czas rozpatrywania]&amp;" "&amp;"dni )"," ")</f>
        <v>BOŚ.6743.219.2017.SR
( 9 dni )</v>
      </c>
      <c r="F238" s="54">
        <f>IF(zgłoszenia[[#This Row],[Data wpływu wniosku]]&gt;0,zgłoszenia[[#This Row],[Data wpływu wniosku]]," ")</f>
        <v>42802</v>
      </c>
      <c r="G238" s="43">
        <f>IF(zgłoszenia[[#This Row],[Data zakończenia sprawy]]&gt;0,zgłoszenia[[#This Row],[Data zakończenia sprawy]]," ")</f>
        <v>42811</v>
      </c>
      <c r="H238" s="44" t="str">
        <f>IF(zgłoszenia[[#This Row],[Sposób zakończenia]]&gt;0,zgłoszenia[[#This Row],[Sposób zakończenia]]," ")</f>
        <v>brak sprzeciwu - zgłoszenie skuteczne</v>
      </c>
      <c r="I238" s="60" t="e">
        <f>IF(#REF!&gt;0,#REF!,"---")</f>
        <v>#REF!</v>
      </c>
    </row>
    <row r="239" spans="1:9" ht="30" x14ac:dyDescent="0.25">
      <c r="A239" s="51" t="str">
        <f>IF(zgłoszenia[[#This Row],[ID]]&gt;0,zgłoszenia[[#This Row],[Lp.]]&amp;" "&amp;zgłoszenia[[#This Row],[ID]]&amp;"
"&amp;zgłoszenia[[#This Row],[Nr kance- laryjny]]&amp;"/P/15","---")</f>
        <v>236 WK
4968/P/15</v>
      </c>
      <c r="B23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ob.Mielenko; dz. Nr 41/18</v>
      </c>
      <c r="C239" s="28" t="str">
        <f>IF(zgłoszenia[[#This Row],[Rodzaj zgłoszenia]]&gt;0,zgłoszenia[[#This Row],[Rodzaj zgłoszenia]]," ")</f>
        <v>budowa obiektu - art. 29 ust. 1</v>
      </c>
      <c r="D239" s="47" t="e">
        <f>IF(#REF!&gt;0,#REF!&amp;";
"&amp;#REF!," ")</f>
        <v>#REF!</v>
      </c>
      <c r="E239" s="52" t="str">
        <f ca="1">IF(zgłoszenia[BOŚ Znak sprawy]&gt;0,zgłoszenia[BOŚ Znak sprawy]&amp;"
( "&amp;zgłoszenia[czas rozpatrywania]&amp;" "&amp;"dni )"," ")</f>
        <v>BOŚ.6743.193.2017.WK
( 8 dni )</v>
      </c>
      <c r="F239" s="54">
        <f>IF(zgłoszenia[[#This Row],[Data wpływu wniosku]]&gt;0,zgłoszenia[[#This Row],[Data wpływu wniosku]]," ")</f>
        <v>42802</v>
      </c>
      <c r="G239" s="43">
        <f>IF(zgłoszenia[[#This Row],[Data zakończenia sprawy]]&gt;0,zgłoszenia[[#This Row],[Data zakończenia sprawy]]," ")</f>
        <v>42810</v>
      </c>
      <c r="H239" s="44" t="str">
        <f>IF(zgłoszenia[[#This Row],[Sposób zakończenia]]&gt;0,zgłoszenia[[#This Row],[Sposób zakończenia]]," ")</f>
        <v>brak sprzeciwu - zgłoszenie skuteczne</v>
      </c>
      <c r="I239" s="60" t="e">
        <f>IF(#REF!&gt;0,#REF!,"---")</f>
        <v>#REF!</v>
      </c>
    </row>
    <row r="240" spans="1:9" ht="45" x14ac:dyDescent="0.25">
      <c r="A240" s="51" t="str">
        <f>IF(zgłoszenia[[#This Row],[ID]]&gt;0,zgłoszenia[[#This Row],[Lp.]]&amp;" "&amp;zgłoszenia[[#This Row],[ID]]&amp;"
"&amp;zgłoszenia[[#This Row],[Nr kance- laryjny]]&amp;"/P/15","---")</f>
        <v>237 WK
4958/P/15</v>
      </c>
      <c r="B24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indywidualnej, oraz budynek gospodarczy 
gm. Mielno; ob.Gąski; dz. Nr 50/7</v>
      </c>
      <c r="C240" s="28" t="str">
        <f>IF(zgłoszenia[[#This Row],[Rodzaj zgłoszenia]]&gt;0,zgłoszenia[[#This Row],[Rodzaj zgłoszenia]]," ")</f>
        <v>budowa obiektu - art. 29 ust. 1</v>
      </c>
      <c r="D240" s="47" t="e">
        <f>IF(#REF!&gt;0,#REF!&amp;";
"&amp;#REF!," ")</f>
        <v>#REF!</v>
      </c>
      <c r="E240" s="52" t="str">
        <f ca="1">IF(zgłoszenia[BOŚ Znak sprawy]&gt;0,zgłoszenia[BOŚ Znak sprawy]&amp;"
( "&amp;zgłoszenia[czas rozpatrywania]&amp;" "&amp;"dni )"," ")</f>
        <v>BOŚ.6743.201.2017.WK
( 20 dni )</v>
      </c>
      <c r="F240" s="54">
        <f>IF(zgłoszenia[[#This Row],[Data wpływu wniosku]]&gt;0,zgłoszenia[[#This Row],[Data wpływu wniosku]]," ")</f>
        <v>42802</v>
      </c>
      <c r="G240" s="43">
        <f>IF(zgłoszenia[[#This Row],[Data zakończenia sprawy]]&gt;0,zgłoszenia[[#This Row],[Data zakończenia sprawy]]," ")</f>
        <v>42822</v>
      </c>
      <c r="H240" s="44" t="str">
        <f>IF(zgłoszenia[[#This Row],[Sposób zakończenia]]&gt;0,zgłoszenia[[#This Row],[Sposób zakończenia]]," ")</f>
        <v>brak sprzeciwu - zgłoszenie skuteczne</v>
      </c>
      <c r="I240" s="60" t="e">
        <f>IF(#REF!&gt;0,#REF!,"---")</f>
        <v>#REF!</v>
      </c>
    </row>
    <row r="241" spans="1:9" ht="30" x14ac:dyDescent="0.25">
      <c r="A241" s="51" t="str">
        <f>IF(zgłoszenia[[#This Row],[ID]]&gt;0,zgłoszenia[[#This Row],[Lp.]]&amp;" "&amp;zgłoszenia[[#This Row],[ID]]&amp;"
"&amp;zgłoszenia[[#This Row],[Nr kance- laryjny]]&amp;"/P/15","---")</f>
        <v>238 WK
4971/P/15</v>
      </c>
      <c r="B24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ogrodzenia betonowego  
gm. Manowo; ob.Rosnowo; dz. Nr 231/9</v>
      </c>
      <c r="C241" s="28" t="str">
        <f>IF(zgłoszenia[[#This Row],[Rodzaj zgłoszenia]]&gt;0,zgłoszenia[[#This Row],[Rodzaj zgłoszenia]]," ")</f>
        <v>budowa obiektu - art. 29 ust. 1</v>
      </c>
      <c r="D241" s="47" t="e">
        <f>IF(#REF!&gt;0,#REF!&amp;";
"&amp;#REF!," ")</f>
        <v>#REF!</v>
      </c>
      <c r="E241" s="52" t="str">
        <f ca="1">IF(zgłoszenia[BOŚ Znak sprawy]&gt;0,zgłoszenia[BOŚ Znak sprawy]&amp;"
( "&amp;zgłoszenia[czas rozpatrywania]&amp;" "&amp;"dni )"," ")</f>
        <v>BOŚ.6743.192.2017.WK
( 5 dni )</v>
      </c>
      <c r="F241" s="54">
        <f>IF(zgłoszenia[[#This Row],[Data wpływu wniosku]]&gt;0,zgłoszenia[[#This Row],[Data wpływu wniosku]]," ")</f>
        <v>42802</v>
      </c>
      <c r="G241" s="43">
        <f>IF(zgłoszenia[[#This Row],[Data zakończenia sprawy]]&gt;0,zgłoszenia[[#This Row],[Data zakończenia sprawy]]," ")</f>
        <v>42807</v>
      </c>
      <c r="H241" s="44" t="str">
        <f>IF(zgłoszenia[[#This Row],[Sposób zakończenia]]&gt;0,zgłoszenia[[#This Row],[Sposób zakończenia]]," ")</f>
        <v>odmowa wszczęcia</v>
      </c>
      <c r="I241" s="60" t="e">
        <f>IF(#REF!&gt;0,#REF!,"---")</f>
        <v>#REF!</v>
      </c>
    </row>
    <row r="242" spans="1:9" ht="45" x14ac:dyDescent="0.25">
      <c r="A242" s="51" t="str">
        <f>IF(zgłoszenia[[#This Row],[ID]]&gt;0,zgłoszenia[[#This Row],[Lp.]]&amp;" "&amp;zgłoszenia[[#This Row],[ID]]&amp;"
"&amp;zgłoszenia[[#This Row],[Nr kance- laryjny]]&amp;"/P/15","---")</f>
        <v>239 AA
4983/P/15</v>
      </c>
      <c r="B24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Polanów; ob.Garbno; dz. Nr 79/4</v>
      </c>
      <c r="C242" s="28" t="str">
        <f>IF(zgłoszenia[[#This Row],[Rodzaj zgłoszenia]]&gt;0,zgłoszenia[[#This Row],[Rodzaj zgłoszenia]]," ")</f>
        <v>roboty budowlane - art. 29 ust. 2</v>
      </c>
      <c r="D242" s="47" t="e">
        <f>IF(#REF!&gt;0,#REF!&amp;";
"&amp;#REF!," ")</f>
        <v>#REF!</v>
      </c>
      <c r="E242" s="52" t="str">
        <f ca="1">IF(zgłoszenia[BOŚ Znak sprawy]&gt;0,zgłoszenia[BOŚ Znak sprawy]&amp;"
( "&amp;zgłoszenia[czas rozpatrywania]&amp;" "&amp;"dni )"," ")</f>
        <v>BOŚ.6743.206.2017.AA
( 42 dni )</v>
      </c>
      <c r="F242" s="54">
        <f>IF(zgłoszenia[[#This Row],[Data wpływu wniosku]]&gt;0,zgłoszenia[[#This Row],[Data wpływu wniosku]]," ")</f>
        <v>42802</v>
      </c>
      <c r="G242" s="43">
        <f>IF(zgłoszenia[[#This Row],[Data zakończenia sprawy]]&gt;0,zgłoszenia[[#This Row],[Data zakończenia sprawy]]," ")</f>
        <v>42844</v>
      </c>
      <c r="H242" s="44" t="str">
        <f>IF(zgłoszenia[[#This Row],[Sposób zakończenia]]&gt;0,zgłoszenia[[#This Row],[Sposób zakończenia]]," ")</f>
        <v>decyzja sprzeciwu</v>
      </c>
      <c r="I242" s="60" t="e">
        <f>IF(#REF!&gt;0,#REF!,"---")</f>
        <v>#REF!</v>
      </c>
    </row>
    <row r="243" spans="1:9" ht="30" x14ac:dyDescent="0.25">
      <c r="A243" s="51" t="str">
        <f>IF(zgłoszenia[[#This Row],[ID]]&gt;0,zgłoszenia[[#This Row],[Lp.]]&amp;" "&amp;zgłoszenia[[#This Row],[ID]]&amp;"
"&amp;zgłoszenia[[#This Row],[Nr kance- laryjny]]&amp;"/P/15","---")</f>
        <v>240 IN
5077/P/15</v>
      </c>
      <c r="B24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Będzino; ob.Będzinko; dz. Nr 102/18</v>
      </c>
      <c r="C243" s="28" t="str">
        <f>IF(zgłoszenia[[#This Row],[Rodzaj zgłoszenia]]&gt;0,zgłoszenia[[#This Row],[Rodzaj zgłoszenia]]," ")</f>
        <v>budowa obiektu - art. 29 ust. 1</v>
      </c>
      <c r="D243" s="47" t="e">
        <f>IF(#REF!&gt;0,#REF!&amp;";
"&amp;#REF!," ")</f>
        <v>#REF!</v>
      </c>
      <c r="E243" s="52" t="str">
        <f ca="1">IF(zgłoszenia[BOŚ Znak sprawy]&gt;0,zgłoszenia[BOŚ Znak sprawy]&amp;"
( "&amp;zgłoszenia[czas rozpatrywania]&amp;" "&amp;"dni )"," ")</f>
        <v>BOŚ.6743.203.2017.IN
( 25 dni )</v>
      </c>
      <c r="F243" s="54">
        <f>IF(zgłoszenia[[#This Row],[Data wpływu wniosku]]&gt;0,zgłoszenia[[#This Row],[Data wpływu wniosku]]," ")</f>
        <v>42803</v>
      </c>
      <c r="G243" s="43">
        <f>IF(zgłoszenia[[#This Row],[Data zakończenia sprawy]]&gt;0,zgłoszenia[[#This Row],[Data zakończenia sprawy]]," ")</f>
        <v>42828</v>
      </c>
      <c r="H243" s="44" t="str">
        <f>IF(zgłoszenia[[#This Row],[Sposób zakończenia]]&gt;0,zgłoszenia[[#This Row],[Sposób zakończenia]]," ")</f>
        <v>decyzja sprzeciwu</v>
      </c>
      <c r="I243" s="60" t="e">
        <f>IF(#REF!&gt;0,#REF!,"---")</f>
        <v>#REF!</v>
      </c>
    </row>
    <row r="244" spans="1:9" ht="30" x14ac:dyDescent="0.25">
      <c r="A244" s="51" t="str">
        <f>IF(zgłoszenia[[#This Row],[ID]]&gt;0,zgłoszenia[[#This Row],[Lp.]]&amp;" "&amp;zgłoszenia[[#This Row],[ID]]&amp;"
"&amp;zgłoszenia[[#This Row],[Nr kance- laryjny]]&amp;"/P/15","---")</f>
        <v>241 WK
4959/P/15</v>
      </c>
      <c r="B24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ob.Gąski; dz. Nr 50/8</v>
      </c>
      <c r="C244" s="28" t="str">
        <f>IF(zgłoszenia[[#This Row],[Rodzaj zgłoszenia]]&gt;0,zgłoszenia[[#This Row],[Rodzaj zgłoszenia]]," ")</f>
        <v>budowa obiektu - art. 29 ust. 1</v>
      </c>
      <c r="D244" s="47" t="e">
        <f>IF(#REF!&gt;0,#REF!&amp;";
"&amp;#REF!," ")</f>
        <v>#REF!</v>
      </c>
      <c r="E244" s="52" t="str">
        <f ca="1">IF(zgłoszenia[BOŚ Znak sprawy]&gt;0,zgłoszenia[BOŚ Znak sprawy]&amp;"
( "&amp;zgłoszenia[czas rozpatrywania]&amp;" "&amp;"dni )"," ")</f>
        <v>BOŚ.6743.202.2017.WK
( 20 dni )</v>
      </c>
      <c r="F244" s="54">
        <f>IF(zgłoszenia[[#This Row],[Data wpływu wniosku]]&gt;0,zgłoszenia[[#This Row],[Data wpływu wniosku]]," ")</f>
        <v>42802</v>
      </c>
      <c r="G244" s="43">
        <f>IF(zgłoszenia[[#This Row],[Data zakończenia sprawy]]&gt;0,zgłoszenia[[#This Row],[Data zakończenia sprawy]]," ")</f>
        <v>42822</v>
      </c>
      <c r="H244" s="44" t="str">
        <f>IF(zgłoszenia[[#This Row],[Sposób zakończenia]]&gt;0,zgłoszenia[[#This Row],[Sposób zakończenia]]," ")</f>
        <v>brak sprzeciwu - zgłoszenie skuteczne</v>
      </c>
      <c r="I244" s="60" t="e">
        <f>IF(#REF!&gt;0,#REF!,"---")</f>
        <v>#REF!</v>
      </c>
    </row>
    <row r="245" spans="1:9" ht="30" x14ac:dyDescent="0.25">
      <c r="A245" s="51" t="str">
        <f>IF(zgłoszenia[[#This Row],[ID]]&gt;0,zgłoszenia[[#This Row],[Lp.]]&amp;" "&amp;zgłoszenia[[#This Row],[ID]]&amp;"
"&amp;zgłoszenia[[#This Row],[Nr kance- laryjny]]&amp;"/P/15","---")</f>
        <v>242 MS
5145/P/15</v>
      </c>
      <c r="B24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szopa drewniana bez fundamentu 
gm. Sianów; ob.Karnieszewice; dz. Nr 32/8</v>
      </c>
      <c r="C245" s="28" t="str">
        <f>IF(zgłoszenia[[#This Row],[Rodzaj zgłoszenia]]&gt;0,zgłoszenia[[#This Row],[Rodzaj zgłoszenia]]," ")</f>
        <v>budowa obiektu - art. 29 ust. 1</v>
      </c>
      <c r="D245" s="47" t="e">
        <f>IF(#REF!&gt;0,#REF!&amp;";
"&amp;#REF!," ")</f>
        <v>#REF!</v>
      </c>
      <c r="E245" s="52" t="str">
        <f ca="1">IF(zgłoszenia[BOŚ Znak sprawy]&gt;0,zgłoszenia[BOŚ Znak sprawy]&amp;"
( "&amp;zgłoszenia[czas rozpatrywania]&amp;" "&amp;"dni )"," ")</f>
        <v>BOŚ.6743.212.2017.MS
( 61 dni )</v>
      </c>
      <c r="F245" s="54">
        <f>IF(zgłoszenia[[#This Row],[Data wpływu wniosku]]&gt;0,zgłoszenia[[#This Row],[Data wpływu wniosku]]," ")</f>
        <v>42804</v>
      </c>
      <c r="G245" s="43">
        <f>IF(zgłoszenia[[#This Row],[Data zakończenia sprawy]]&gt;0,zgłoszenia[[#This Row],[Data zakończenia sprawy]]," ")</f>
        <v>42865</v>
      </c>
      <c r="H245" s="44" t="str">
        <f>IF(zgłoszenia[[#This Row],[Sposób zakończenia]]&gt;0,zgłoszenia[[#This Row],[Sposób zakończenia]]," ")</f>
        <v>decyzja sprzeciwu</v>
      </c>
      <c r="I245" s="60" t="e">
        <f>IF(#REF!&gt;0,#REF!,"---")</f>
        <v>#REF!</v>
      </c>
    </row>
    <row r="246" spans="1:9" ht="45" x14ac:dyDescent="0.25">
      <c r="A246" s="51" t="str">
        <f>IF(zgłoszenia[[#This Row],[ID]]&gt;0,zgłoszenia[[#This Row],[Lp.]]&amp;" "&amp;zgłoszenia[[#This Row],[ID]]&amp;"
"&amp;zgłoszenia[[#This Row],[Nr kance- laryjny]]&amp;"/P/15","---")</f>
        <v>243 MS
5180/P/15</v>
      </c>
      <c r="B24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z eternitu na blachę 
gm. Sianów; ob.Skibno; dz. Nr 21/58</v>
      </c>
      <c r="C246" s="28" t="str">
        <f>IF(zgłoszenia[[#This Row],[Rodzaj zgłoszenia]]&gt;0,zgłoszenia[[#This Row],[Rodzaj zgłoszenia]]," ")</f>
        <v>roboty budowlane - art. 29 ust. 2</v>
      </c>
      <c r="D246" s="47" t="e">
        <f>IF(#REF!&gt;0,#REF!&amp;";
"&amp;#REF!," ")</f>
        <v>#REF!</v>
      </c>
      <c r="E246" s="52" t="str">
        <f ca="1">IF(zgłoszenia[BOŚ Znak sprawy]&gt;0,zgłoszenia[BOŚ Znak sprawy]&amp;"
( "&amp;zgłoszenia[czas rozpatrywania]&amp;" "&amp;"dni )"," ")</f>
        <v>BOŚ.6743.211.2017.MS
( 31 dni )</v>
      </c>
      <c r="F246" s="54">
        <f>IF(zgłoszenia[[#This Row],[Data wpływu wniosku]]&gt;0,zgłoszenia[[#This Row],[Data wpływu wniosku]]," ")</f>
        <v>42804</v>
      </c>
      <c r="G246" s="43">
        <f>IF(zgłoszenia[[#This Row],[Data zakończenia sprawy]]&gt;0,zgłoszenia[[#This Row],[Data zakończenia sprawy]]," ")</f>
        <v>42835</v>
      </c>
      <c r="H246" s="44" t="str">
        <f>IF(zgłoszenia[[#This Row],[Sposób zakończenia]]&gt;0,zgłoszenia[[#This Row],[Sposób zakończenia]]," ")</f>
        <v>brak sprzeciwu - zgłoszenie skuteczne</v>
      </c>
      <c r="I246" s="60" t="e">
        <f>IF(#REF!&gt;0,#REF!,"---")</f>
        <v>#REF!</v>
      </c>
    </row>
    <row r="247" spans="1:9" ht="30" x14ac:dyDescent="0.25">
      <c r="A247" s="51" t="str">
        <f>IF(zgłoszenia[[#This Row],[ID]]&gt;0,zgłoszenia[[#This Row],[Lp.]]&amp;" "&amp;zgłoszenia[[#This Row],[ID]]&amp;"
"&amp;zgłoszenia[[#This Row],[Nr kance- laryjny]]&amp;"/P/15","---")</f>
        <v>244 IN
5304/P/15</v>
      </c>
      <c r="B24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budynku gospodarczego 
gm. Będzino; ob.Kiszkowo; dz. Nr 8/7</v>
      </c>
      <c r="C247" s="28" t="str">
        <f>IF(zgłoszenia[[#This Row],[Rodzaj zgłoszenia]]&gt;0,zgłoszenia[[#This Row],[Rodzaj zgłoszenia]]," ")</f>
        <v>rozbiórka obiektu - art. 31</v>
      </c>
      <c r="D247" s="47" t="e">
        <f>IF(#REF!&gt;0,#REF!&amp;";
"&amp;#REF!," ")</f>
        <v>#REF!</v>
      </c>
      <c r="E247" s="52" t="str">
        <f ca="1">IF(zgłoszenia[BOŚ Znak sprawy]&gt;0,zgłoszenia[BOŚ Znak sprawy]&amp;"
( "&amp;zgłoszenia[czas rozpatrywania]&amp;" "&amp;"dni )"," ")</f>
        <v>BOŚ.6743.208.2017.IN
( 21 dni )</v>
      </c>
      <c r="F247" s="64">
        <f>IF(zgłoszenia[[#This Row],[Data wpływu wniosku]]&gt;0,zgłoszenia[[#This Row],[Data wpływu wniosku]]," ")</f>
        <v>42807</v>
      </c>
      <c r="G247" s="43">
        <f>IF(zgłoszenia[[#This Row],[Data zakończenia sprawy]]&gt;0,zgłoszenia[[#This Row],[Data zakończenia sprawy]]," ")</f>
        <v>42828</v>
      </c>
      <c r="H247" s="44" t="str">
        <f>IF(zgłoszenia[[#This Row],[Sposób zakończenia]]&gt;0,zgłoszenia[[#This Row],[Sposób zakończenia]]," ")</f>
        <v>brak sprzeciwu - zgłoszenie skuteczne</v>
      </c>
      <c r="I247" s="60" t="e">
        <f>IF(#REF!&gt;0,#REF!,"---")</f>
        <v>#REF!</v>
      </c>
    </row>
    <row r="248" spans="1:9" ht="45" x14ac:dyDescent="0.25">
      <c r="A248" s="51" t="str">
        <f>IF(zgłoszenia[[#This Row],[ID]]&gt;0,zgłoszenia[[#This Row],[Lp.]]&amp;" "&amp;zgłoszenia[[#This Row],[ID]]&amp;"
"&amp;zgłoszenia[[#This Row],[Nr kance- laryjny]]&amp;"/P/15","---")</f>
        <v>245 WK
5336/P/15</v>
      </c>
      <c r="B24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ob.Łazy; dz. Nr 60/19</v>
      </c>
      <c r="C248" s="28" t="str">
        <f>IF(zgłoszenia[[#This Row],[Rodzaj zgłoszenia]]&gt;0,zgłoszenia[[#This Row],[Rodzaj zgłoszenia]]," ")</f>
        <v>tymczasowy obiekt - art. 29 ust. 1, pkt 12</v>
      </c>
      <c r="D248" s="47" t="e">
        <f>IF(#REF!&gt;0,#REF!&amp;";
"&amp;#REF!," ")</f>
        <v>#REF!</v>
      </c>
      <c r="E248" s="52" t="str">
        <f ca="1">IF(zgłoszenia[BOŚ Znak sprawy]&gt;0,zgłoszenia[BOŚ Znak sprawy]&amp;"
( "&amp;zgłoszenia[czas rozpatrywania]&amp;" "&amp;"dni )"," ")</f>
        <v>BOŚ.6743.207.2017.WK
( 28 dni )</v>
      </c>
      <c r="F248" s="64">
        <f>IF(zgłoszenia[[#This Row],[Data wpływu wniosku]]&gt;0,zgłoszenia[[#This Row],[Data wpływu wniosku]]," ")</f>
        <v>42807</v>
      </c>
      <c r="G248" s="43">
        <f>IF(zgłoszenia[[#This Row],[Data zakończenia sprawy]]&gt;0,zgłoszenia[[#This Row],[Data zakończenia sprawy]]," ")</f>
        <v>42835</v>
      </c>
      <c r="H248" s="44" t="str">
        <f>IF(zgłoszenia[[#This Row],[Sposób zakończenia]]&gt;0,zgłoszenia[[#This Row],[Sposób zakończenia]]," ")</f>
        <v>brak sprzeciwu - zgłoszenie skuteczne</v>
      </c>
      <c r="I248" s="60" t="e">
        <f>IF(#REF!&gt;0,#REF!,"---")</f>
        <v>#REF!</v>
      </c>
    </row>
    <row r="249" spans="1:9" ht="45" x14ac:dyDescent="0.25">
      <c r="A249" s="51" t="str">
        <f>IF(zgłoszenia[[#This Row],[ID]]&gt;0,zgłoszenia[[#This Row],[Lp.]]&amp;" "&amp;zgłoszenia[[#This Row],[ID]]&amp;"
"&amp;zgłoszenia[[#This Row],[Nr kance- laryjny]]&amp;"/P/15","---")</f>
        <v>246 KŻ
5345/P/15</v>
      </c>
      <c r="B24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pawilon handlowy 
gm. Mielno; ob.Mielno; dz. Nr 920/3</v>
      </c>
      <c r="C249" s="28" t="str">
        <f>IF(zgłoszenia[[#This Row],[Rodzaj zgłoszenia]]&gt;0,zgłoszenia[[#This Row],[Rodzaj zgłoszenia]]," ")</f>
        <v>tymczasowy obiekt - art. 29 ust. 1, pkt 12</v>
      </c>
      <c r="D249" s="47" t="e">
        <f>IF(#REF!&gt;0,#REF!&amp;";
"&amp;#REF!," ")</f>
        <v>#REF!</v>
      </c>
      <c r="E249" s="52" t="str">
        <f ca="1">IF(zgłoszenia[BOŚ Znak sprawy]&gt;0,zgłoszenia[BOŚ Znak sprawy]&amp;"
( "&amp;zgłoszenia[czas rozpatrywania]&amp;" "&amp;"dni )"," ")</f>
        <v>BOŚ.6743.209.2017.KŻ
( 41 dni )</v>
      </c>
      <c r="F249" s="64">
        <f>IF(zgłoszenia[[#This Row],[Data wpływu wniosku]]&gt;0,zgłoszenia[[#This Row],[Data wpływu wniosku]]," ")</f>
        <v>42808</v>
      </c>
      <c r="G249" s="43">
        <f>IF(zgłoszenia[[#This Row],[Data zakończenia sprawy]]&gt;0,zgłoszenia[[#This Row],[Data zakończenia sprawy]]," ")</f>
        <v>42849</v>
      </c>
      <c r="H249" s="44" t="str">
        <f>IF(zgłoszenia[[#This Row],[Sposób zakończenia]]&gt;0,zgłoszenia[[#This Row],[Sposób zakończenia]]," ")</f>
        <v>brak sprzeciwu - zgłoszenie skuteczne</v>
      </c>
      <c r="I249" s="60" t="e">
        <f>IF(#REF!&gt;0,#REF!,"---")</f>
        <v>#REF!</v>
      </c>
    </row>
    <row r="250" spans="1:9" ht="45" x14ac:dyDescent="0.25">
      <c r="A250" s="51" t="str">
        <f>IF(zgłoszenia[[#This Row],[ID]]&gt;0,zgłoszenia[[#This Row],[Lp.]]&amp;" "&amp;zgłoszenia[[#This Row],[ID]]&amp;"
"&amp;zgłoszenia[[#This Row],[Nr kance- laryjny]]&amp;"/P/15","---")</f>
        <v>247 KŻ
5346/P/15</v>
      </c>
      <c r="B25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namiot handlowy 
gm. Mielno; ob.Mielno; dz. Nr 920/3</v>
      </c>
      <c r="C250" s="28" t="str">
        <f>IF(zgłoszenia[[#This Row],[Rodzaj zgłoszenia]]&gt;0,zgłoszenia[[#This Row],[Rodzaj zgłoszenia]]," ")</f>
        <v>tymczasowy obiekt - art. 29 ust. 1, pkt 12</v>
      </c>
      <c r="D250" s="47" t="e">
        <f>IF(#REF!&gt;0,#REF!&amp;";
"&amp;#REF!," ")</f>
        <v>#REF!</v>
      </c>
      <c r="E250" s="52" t="str">
        <f ca="1">IF(zgłoszenia[BOŚ Znak sprawy]&gt;0,zgłoszenia[BOŚ Znak sprawy]&amp;"
( "&amp;zgłoszenia[czas rozpatrywania]&amp;" "&amp;"dni )"," ")</f>
        <v>BOŚ.6743.210.2017.KŻ
( 41 dni )</v>
      </c>
      <c r="F250" s="64">
        <f>IF(zgłoszenia[[#This Row],[Data wpływu wniosku]]&gt;0,zgłoszenia[[#This Row],[Data wpływu wniosku]]," ")</f>
        <v>42808</v>
      </c>
      <c r="G250" s="43">
        <f>IF(zgłoszenia[[#This Row],[Data zakończenia sprawy]]&gt;0,zgłoszenia[[#This Row],[Data zakończenia sprawy]]," ")</f>
        <v>42849</v>
      </c>
      <c r="H250" s="44" t="str">
        <f>IF(zgłoszenia[[#This Row],[Sposób zakończenia]]&gt;0,zgłoszenia[[#This Row],[Sposób zakończenia]]," ")</f>
        <v>brak sprzeciwu - zgłoszenie skuteczne</v>
      </c>
      <c r="I250" s="60" t="e">
        <f>IF(#REF!&gt;0,#REF!,"---")</f>
        <v>#REF!</v>
      </c>
    </row>
    <row r="251" spans="1:9" ht="45" x14ac:dyDescent="0.25">
      <c r="A251" s="51" t="str">
        <f>IF(zgłoszenia[[#This Row],[ID]]&gt;0,zgłoszenia[[#This Row],[Lp.]]&amp;" "&amp;zgłoszenia[[#This Row],[ID]]&amp;"
"&amp;zgłoszenia[[#This Row],[Nr kance- laryjny]]&amp;"/P/15","---")</f>
        <v>248 KŻ
5338/P/15</v>
      </c>
      <c r="B25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rozbudowa budynku mieszkalnego jednorodzinnego 
gm. Mielno; ob.Mielenko; dz. Nr 76/18</v>
      </c>
      <c r="C251" s="28" t="str">
        <f>IF(zgłoszenia[[#This Row],[Rodzaj zgłoszenia]]&gt;0,zgłoszenia[[#This Row],[Rodzaj zgłoszenia]]," ")</f>
        <v>jednorodzinne art.29 ust.1 pkt 1a</v>
      </c>
      <c r="D251" s="47" t="e">
        <f>IF(#REF!&gt;0,#REF!&amp;";
"&amp;#REF!," ")</f>
        <v>#REF!</v>
      </c>
      <c r="E251" s="52" t="str">
        <f ca="1">IF(zgłoszenia[BOŚ Znak sprawy]&gt;0,zgłoszenia[BOŚ Znak sprawy]&amp;"
( "&amp;zgłoszenia[czas rozpatrywania]&amp;" "&amp;"dni )"," ")</f>
        <v>BOŚ.6746.23.2017.KŻ
( 14 dni )</v>
      </c>
      <c r="F251" s="64">
        <f>IF(zgłoszenia[[#This Row],[Data wpływu wniosku]]&gt;0,zgłoszenia[[#This Row],[Data wpływu wniosku]]," ")</f>
        <v>42807</v>
      </c>
      <c r="G251" s="43">
        <f>IF(zgłoszenia[[#This Row],[Data zakończenia sprawy]]&gt;0,zgłoszenia[[#This Row],[Data zakończenia sprawy]]," ")</f>
        <v>42821</v>
      </c>
      <c r="H251" s="44" t="str">
        <f>IF(zgłoszenia[[#This Row],[Sposób zakończenia]]&gt;0,zgłoszenia[[#This Row],[Sposób zakończenia]]," ")</f>
        <v>decyzja sprzeciwu</v>
      </c>
      <c r="I251" s="60" t="e">
        <f>IF(#REF!&gt;0,#REF!,"---")</f>
        <v>#REF!</v>
      </c>
    </row>
    <row r="252" spans="1:9" ht="30" x14ac:dyDescent="0.25">
      <c r="A252" s="51" t="str">
        <f>IF(zgłoszenia[[#This Row],[ID]]&gt;0,zgłoszenia[[#This Row],[Lp.]]&amp;" "&amp;zgłoszenia[[#This Row],[ID]]&amp;"
"&amp;zgłoszenia[[#This Row],[Nr kance- laryjny]]&amp;"/P/15","---")</f>
        <v>249 AŁ
5405/P/15</v>
      </c>
      <c r="B25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kablowe 0,4kV 
gm. Mielno; ob.Sarbinowo; dz. Nr 52/9, 59</v>
      </c>
      <c r="C252" s="28" t="str">
        <f>IF(zgłoszenia[[#This Row],[Rodzaj zgłoszenia]]&gt;0,zgłoszenia[[#This Row],[Rodzaj zgłoszenia]]," ")</f>
        <v>budowa obiektu - art. 29 ust. 1</v>
      </c>
      <c r="D252" s="47" t="e">
        <f>IF(#REF!&gt;0,#REF!&amp;";
"&amp;#REF!," ")</f>
        <v>#REF!</v>
      </c>
      <c r="E252" s="52" t="str">
        <f ca="1">IF(zgłoszenia[BOŚ Znak sprawy]&gt;0,zgłoszenia[BOŚ Znak sprawy]&amp;"
( "&amp;zgłoszenia[czas rozpatrywania]&amp;" "&amp;"dni )"," ")</f>
        <v>BOŚ.6743.215.2017.AŁ
( 17 dni )</v>
      </c>
      <c r="F252" s="64">
        <f>IF(zgłoszenia[[#This Row],[Data wpływu wniosku]]&gt;0,zgłoszenia[[#This Row],[Data wpływu wniosku]]," ")</f>
        <v>42808</v>
      </c>
      <c r="G252" s="43">
        <f>IF(zgłoszenia[[#This Row],[Data zakończenia sprawy]]&gt;0,zgłoszenia[[#This Row],[Data zakończenia sprawy]]," ")</f>
        <v>42825</v>
      </c>
      <c r="H252" s="44" t="str">
        <f>IF(zgłoszenia[[#This Row],[Sposób zakończenia]]&gt;0,zgłoszenia[[#This Row],[Sposób zakończenia]]," ")</f>
        <v>brak sprzeciwu - zgłoszenie skuteczne</v>
      </c>
      <c r="I252" s="60" t="e">
        <f>IF(#REF!&gt;0,#REF!,"---")</f>
        <v>#REF!</v>
      </c>
    </row>
    <row r="253" spans="1:9" ht="30" x14ac:dyDescent="0.25">
      <c r="A253" s="51" t="str">
        <f>IF(zgłoszenia[[#This Row],[ID]]&gt;0,zgłoszenia[[#This Row],[Lp.]]&amp;" "&amp;zgłoszenia[[#This Row],[ID]]&amp;"
"&amp;zgłoszenia[[#This Row],[Nr kance- laryjny]]&amp;"/P/15","---")</f>
        <v>250 AA
5389/P/15</v>
      </c>
      <c r="B25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oczyszczalnia ścieków 
gm. Polanów; ob.Polanów 05; dz. Nr 23/14</v>
      </c>
      <c r="C253" s="28" t="str">
        <f>IF(zgłoszenia[[#This Row],[Rodzaj zgłoszenia]]&gt;0,zgłoszenia[[#This Row],[Rodzaj zgłoszenia]]," ")</f>
        <v>budowa obiektu - art. 29 ust. 1</v>
      </c>
      <c r="D253" s="47" t="e">
        <f>IF(#REF!&gt;0,#REF!&amp;";
"&amp;#REF!," ")</f>
        <v>#REF!</v>
      </c>
      <c r="E253" s="52" t="str">
        <f ca="1">IF(zgłoszenia[BOŚ Znak sprawy]&gt;0,zgłoszenia[BOŚ Znak sprawy]&amp;"
( "&amp;zgłoszenia[czas rozpatrywania]&amp;" "&amp;"dni )"," ")</f>
        <v>BOŚ.6743.213.2017.AA
( 8 dni )</v>
      </c>
      <c r="F253" s="64">
        <f>IF(zgłoszenia[[#This Row],[Data wpływu wniosku]]&gt;0,zgłoszenia[[#This Row],[Data wpływu wniosku]]," ")</f>
        <v>42808</v>
      </c>
      <c r="G253" s="43">
        <f>IF(zgłoszenia[[#This Row],[Data zakończenia sprawy]]&gt;0,zgłoszenia[[#This Row],[Data zakończenia sprawy]]," ")</f>
        <v>42816</v>
      </c>
      <c r="H253" s="44" t="str">
        <f>IF(zgłoszenia[[#This Row],[Sposób zakończenia]]&gt;0,zgłoszenia[[#This Row],[Sposób zakończenia]]," ")</f>
        <v>brak sprzeciwu - zgłoszenie skuteczne</v>
      </c>
      <c r="I253" s="60" t="e">
        <f>IF(#REF!&gt;0,#REF!,"---")</f>
        <v>#REF!</v>
      </c>
    </row>
    <row r="254" spans="1:9" ht="30" x14ac:dyDescent="0.25">
      <c r="A254" s="51" t="str">
        <f>IF(zgłoszenia[[#This Row],[ID]]&gt;0,zgłoszenia[[#This Row],[Lp.]]&amp;" "&amp;zgłoszenia[[#This Row],[ID]]&amp;"
"&amp;zgłoszenia[[#This Row],[Nr kance- laryjny]]&amp;"/P/15","---")</f>
        <v>251 EJ
5390/P/15</v>
      </c>
      <c r="B25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zainstalowanie tablicy informacyjnej 
gm. Świeszyno; ob.Niekłonice; dz. Nr 108</v>
      </c>
      <c r="C254" s="28" t="str">
        <f>IF(zgłoszenia[[#This Row],[Rodzaj zgłoszenia]]&gt;0,zgłoszenia[[#This Row],[Rodzaj zgłoszenia]]," ")</f>
        <v>budowa obiektu - art. 29 ust. 1</v>
      </c>
      <c r="D254" s="47" t="e">
        <f>IF(#REF!&gt;0,#REF!&amp;";
"&amp;#REF!," ")</f>
        <v>#REF!</v>
      </c>
      <c r="E254" s="52" t="str">
        <f ca="1">IF(zgłoszenia[BOŚ Znak sprawy]&gt;0,zgłoszenia[BOŚ Znak sprawy]&amp;"
( "&amp;zgłoszenia[czas rozpatrywania]&amp;" "&amp;"dni )"," ")</f>
        <v>BOŚ.6743.214.2017.EJ
( 14 dni )</v>
      </c>
      <c r="F254" s="64">
        <f>IF(zgłoszenia[[#This Row],[Data wpływu wniosku]]&gt;0,zgłoszenia[[#This Row],[Data wpływu wniosku]]," ")</f>
        <v>42808</v>
      </c>
      <c r="G254" s="43">
        <f>IF(zgłoszenia[[#This Row],[Data zakończenia sprawy]]&gt;0,zgłoszenia[[#This Row],[Data zakończenia sprawy]]," ")</f>
        <v>42822</v>
      </c>
      <c r="H254" s="44" t="str">
        <f>IF(zgłoszenia[[#This Row],[Sposób zakończenia]]&gt;0,zgłoszenia[[#This Row],[Sposób zakończenia]]," ")</f>
        <v>brak sprzeciwu - zgłoszenie skuteczne</v>
      </c>
      <c r="I254" s="60" t="e">
        <f>IF(#REF!&gt;0,#REF!,"---")</f>
        <v>#REF!</v>
      </c>
    </row>
    <row r="255" spans="1:9" ht="60" x14ac:dyDescent="0.25">
      <c r="A255" s="51" t="str">
        <f>IF(zgłoszenia[[#This Row],[ID]]&gt;0,zgłoszenia[[#This Row],[Lp.]]&amp;" "&amp;zgłoszenia[[#This Row],[ID]]&amp;"
"&amp;zgłoszenia[[#This Row],[Nr kance- laryjny]]&amp;"/P/15","---")</f>
        <v>252 AŁ
5403/P/15</v>
      </c>
      <c r="B25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linia kablowa 478m 
gm. Mielno; ob.Sarbinowo; dz. Nr 121/1, 59, 45/22, 46/3, 45/42, 45/41, 45/40, 45/37, 45/19</v>
      </c>
      <c r="C255" s="28" t="str">
        <f>IF(zgłoszenia[[#This Row],[Rodzaj zgłoszenia]]&gt;0,zgłoszenia[[#This Row],[Rodzaj zgłoszenia]]," ")</f>
        <v>sieci art.29 ust.1 pkt 19a</v>
      </c>
      <c r="D255" s="47" t="e">
        <f>IF(#REF!&gt;0,#REF!&amp;";
"&amp;#REF!," ")</f>
        <v>#REF!</v>
      </c>
      <c r="E255" s="52" t="str">
        <f ca="1">IF(zgłoszenia[BOŚ Znak sprawy]&gt;0,zgłoszenia[BOŚ Znak sprawy]&amp;"
( "&amp;zgłoszenia[czas rozpatrywania]&amp;" "&amp;"dni )"," ")</f>
        <v>BOŚ.6748.15.2017.AŁ
( 17 dni )</v>
      </c>
      <c r="F255" s="64">
        <f>IF(zgłoszenia[[#This Row],[Data wpływu wniosku]]&gt;0,zgłoszenia[[#This Row],[Data wpływu wniosku]]," ")</f>
        <v>42808</v>
      </c>
      <c r="G255" s="43">
        <f>IF(zgłoszenia[[#This Row],[Data zakończenia sprawy]]&gt;0,zgłoszenia[[#This Row],[Data zakończenia sprawy]]," ")</f>
        <v>42825</v>
      </c>
      <c r="H255" s="44" t="str">
        <f>IF(zgłoszenia[[#This Row],[Sposób zakończenia]]&gt;0,zgłoszenia[[#This Row],[Sposób zakończenia]]," ")</f>
        <v>brak sprzeciwu - zgłoszenie skuteczne</v>
      </c>
      <c r="I255" s="60" t="e">
        <f>IF(#REF!&gt;0,#REF!,"---")</f>
        <v>#REF!</v>
      </c>
    </row>
    <row r="256" spans="1:9" ht="45" x14ac:dyDescent="0.25">
      <c r="A256" s="51" t="str">
        <f>IF(zgłoszenia[[#This Row],[ID]]&gt;0,zgłoszenia[[#This Row],[Lp.]]&amp;" "&amp;zgłoszenia[[#This Row],[ID]]&amp;"
"&amp;zgłoszenia[[#This Row],[Nr kance- laryjny]]&amp;"/P/15","---")</f>
        <v>253 SR
5443/P/15</v>
      </c>
      <c r="B25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pomostu spacerowego 
gm. Mielno; ob.Mielno; dz. Nr 4/517</v>
      </c>
      <c r="C256" s="28" t="str">
        <f>IF(zgłoszenia[[#This Row],[Rodzaj zgłoszenia]]&gt;0,zgłoszenia[[#This Row],[Rodzaj zgłoszenia]]," ")</f>
        <v>roboty budowlane - art. 29 ust. 2</v>
      </c>
      <c r="D256" s="47" t="e">
        <f>IF(#REF!&gt;0,#REF!&amp;";
"&amp;#REF!," ")</f>
        <v>#REF!</v>
      </c>
      <c r="E256" s="52" t="str">
        <f ca="1">IF(zgłoszenia[BOŚ Znak sprawy]&gt;0,zgłoszenia[BOŚ Znak sprawy]&amp;"
( "&amp;zgłoszenia[czas rozpatrywania]&amp;" "&amp;"dni )"," ")</f>
        <v>BOŚ.6743.221.2017.SR
( 13 dni )</v>
      </c>
      <c r="F256" s="64">
        <f>IF(zgłoszenia[[#This Row],[Data wpływu wniosku]]&gt;0,zgłoszenia[[#This Row],[Data wpływu wniosku]]," ")</f>
        <v>42808</v>
      </c>
      <c r="G256" s="43">
        <f>IF(zgłoszenia[[#This Row],[Data zakończenia sprawy]]&gt;0,zgłoszenia[[#This Row],[Data zakończenia sprawy]]," ")</f>
        <v>42821</v>
      </c>
      <c r="H256" s="44" t="str">
        <f>IF(zgłoszenia[[#This Row],[Sposób zakończenia]]&gt;0,zgłoszenia[[#This Row],[Sposób zakończenia]]," ")</f>
        <v>brak sprzeciwu - zgłoszenie skuteczne</v>
      </c>
      <c r="I256" s="60" t="e">
        <f>IF(#REF!&gt;0,#REF!,"---")</f>
        <v>#REF!</v>
      </c>
    </row>
    <row r="257" spans="1:9" ht="30" x14ac:dyDescent="0.25">
      <c r="A257" s="51" t="str">
        <f>IF(zgłoszenia[[#This Row],[ID]]&gt;0,zgłoszenia[[#This Row],[Lp.]]&amp;" "&amp;zgłoszenia[[#This Row],[ID]]&amp;"
"&amp;zgłoszenia[[#This Row],[Nr kance- laryjny]]&amp;"/P/15","---")</f>
        <v>254 AA
5493/P/15</v>
      </c>
      <c r="B25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Bobolice; ob.Trzebień; dz. Nr 6/13</v>
      </c>
      <c r="C257" s="28" t="str">
        <f>IF(zgłoszenia[[#This Row],[Rodzaj zgłoszenia]]&gt;0,zgłoszenia[[#This Row],[Rodzaj zgłoszenia]]," ")</f>
        <v>jednorodzinne art.29 ust.1 pkt 1a</v>
      </c>
      <c r="D257" s="47" t="e">
        <f>IF(#REF!&gt;0,#REF!&amp;";
"&amp;#REF!," ")</f>
        <v>#REF!</v>
      </c>
      <c r="E257" s="52" t="str">
        <f ca="1">IF(zgłoszenia[BOŚ Znak sprawy]&gt;0,zgłoszenia[BOŚ Znak sprawy]&amp;"
( "&amp;zgłoszenia[czas rozpatrywania]&amp;" "&amp;"dni )"," ")</f>
        <v>BOŚ.6746.26.2017.AA
( 54 dni )</v>
      </c>
      <c r="F257" s="64">
        <f>IF(zgłoszenia[[#This Row],[Data wpływu wniosku]]&gt;0,zgłoszenia[[#This Row],[Data wpływu wniosku]]," ")</f>
        <v>42809</v>
      </c>
      <c r="G257" s="43">
        <f>IF(zgłoszenia[[#This Row],[Data zakończenia sprawy]]&gt;0,zgłoszenia[[#This Row],[Data zakończenia sprawy]]," ")</f>
        <v>42863</v>
      </c>
      <c r="H257" s="44" t="str">
        <f>IF(zgłoszenia[[#This Row],[Sposób zakończenia]]&gt;0,zgłoszenia[[#This Row],[Sposób zakończenia]]," ")</f>
        <v>brak sprzeciwu - zgłoszenie skuteczne</v>
      </c>
      <c r="I257" s="60" t="e">
        <f>IF(#REF!&gt;0,#REF!,"---")</f>
        <v>#REF!</v>
      </c>
    </row>
    <row r="258" spans="1:9" ht="45" x14ac:dyDescent="0.25">
      <c r="A258" s="51" t="str">
        <f>IF(zgłoszenia[[#This Row],[ID]]&gt;0,zgłoszenia[[#This Row],[Lp.]]&amp;" "&amp;zgłoszenia[[#This Row],[ID]]&amp;"
"&amp;zgłoszenia[[#This Row],[Nr kance- laryjny]]&amp;"/P/15","---")</f>
        <v>255 KŻ
5533/P/15</v>
      </c>
      <c r="B25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- ogródek gastronomiczny 
gm. Mielno; ob.Mielno; dz. Nr 47/20</v>
      </c>
      <c r="C258" s="28" t="str">
        <f>IF(zgłoszenia[[#This Row],[Rodzaj zgłoszenia]]&gt;0,zgłoszenia[[#This Row],[Rodzaj zgłoszenia]]," ")</f>
        <v>tymczasowy obiekt - art. 29 ust. 1, pkt 12</v>
      </c>
      <c r="D258" s="47" t="e">
        <f>IF(#REF!&gt;0,#REF!&amp;";
"&amp;#REF!," ")</f>
        <v>#REF!</v>
      </c>
      <c r="E258" s="52" t="str">
        <f ca="1">IF(zgłoszenia[BOŚ Znak sprawy]&gt;0,zgłoszenia[BOŚ Znak sprawy]&amp;"
( "&amp;zgłoszenia[czas rozpatrywania]&amp;" "&amp;"dni )"," ")</f>
        <v>BOŚ.6743.224.2017.KŻ
( 20 dni )</v>
      </c>
      <c r="F258" s="64">
        <f>IF(zgłoszenia[[#This Row],[Data wpływu wniosku]]&gt;0,zgłoszenia[[#This Row],[Data wpływu wniosku]]," ")</f>
        <v>42809</v>
      </c>
      <c r="G258" s="43">
        <f>IF(zgłoszenia[[#This Row],[Data zakończenia sprawy]]&gt;0,zgłoszenia[[#This Row],[Data zakończenia sprawy]]," ")</f>
        <v>42829</v>
      </c>
      <c r="H258" s="44" t="str">
        <f>IF(zgłoszenia[[#This Row],[Sposób zakończenia]]&gt;0,zgłoszenia[[#This Row],[Sposób zakończenia]]," ")</f>
        <v>brak sprzeciwu - zgłoszenie skuteczne</v>
      </c>
      <c r="I258" s="60" t="e">
        <f>IF(#REF!&gt;0,#REF!,"---")</f>
        <v>#REF!</v>
      </c>
    </row>
    <row r="259" spans="1:9" ht="45" x14ac:dyDescent="0.25">
      <c r="A259" s="51" t="str">
        <f>IF(zgłoszenia[[#This Row],[ID]]&gt;0,zgłoszenia[[#This Row],[Lp.]]&amp;" "&amp;zgłoszenia[[#This Row],[ID]]&amp;"
"&amp;zgłoszenia[[#This Row],[Nr kance- laryjny]]&amp;"/P/15","---")</f>
        <v>256 KŻ
5536/P/15</v>
      </c>
      <c r="B25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- ogródek gastronomiczny 
gm. Mielno; ob.Mielno; dz. Nr 224/5</v>
      </c>
      <c r="C259" s="28" t="str">
        <f>IF(zgłoszenia[[#This Row],[Rodzaj zgłoszenia]]&gt;0,zgłoszenia[[#This Row],[Rodzaj zgłoszenia]]," ")</f>
        <v>tymczasowy obiekt - art. 29 ust. 1, pkt 12</v>
      </c>
      <c r="D259" s="47" t="e">
        <f>IF(#REF!&gt;0,#REF!&amp;";
"&amp;#REF!," ")</f>
        <v>#REF!</v>
      </c>
      <c r="E259" s="52" t="str">
        <f ca="1">IF(zgłoszenia[BOŚ Znak sprawy]&gt;0,zgłoszenia[BOŚ Znak sprawy]&amp;"
( "&amp;zgłoszenia[czas rozpatrywania]&amp;" "&amp;"dni )"," ")</f>
        <v>BOŚ.6743.225.2017.KŻ
( 20 dni )</v>
      </c>
      <c r="F259" s="64">
        <f>IF(zgłoszenia[[#This Row],[Data wpływu wniosku]]&gt;0,zgłoszenia[[#This Row],[Data wpływu wniosku]]," ")</f>
        <v>42809</v>
      </c>
      <c r="G259" s="43">
        <f>IF(zgłoszenia[[#This Row],[Data zakończenia sprawy]]&gt;0,zgłoszenia[[#This Row],[Data zakończenia sprawy]]," ")</f>
        <v>42829</v>
      </c>
      <c r="H259" s="44" t="str">
        <f>IF(zgłoszenia[[#This Row],[Sposób zakończenia]]&gt;0,zgłoszenia[[#This Row],[Sposób zakończenia]]," ")</f>
        <v>brak sprzeciwu - zgłoszenie skuteczne</v>
      </c>
      <c r="I259" s="60" t="e">
        <f>IF(#REF!&gt;0,#REF!,"---")</f>
        <v>#REF!</v>
      </c>
    </row>
    <row r="260" spans="1:9" ht="30" x14ac:dyDescent="0.25">
      <c r="A260" s="51" t="str">
        <f>IF(zgłoszenia[[#This Row],[ID]]&gt;0,zgłoszenia[[#This Row],[Lp.]]&amp;" "&amp;zgłoszenia[[#This Row],[ID]]&amp;"
"&amp;zgłoszenia[[#This Row],[Nr kance- laryjny]]&amp;"/P/15","---")</f>
        <v>257 AA
5538/P/15</v>
      </c>
      <c r="B26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oczyszczalnia ścieków 
gm. Polanów; ob.Warblewo; dz. Nr 48</v>
      </c>
      <c r="C260" s="28" t="str">
        <f>IF(zgłoszenia[[#This Row],[Rodzaj zgłoszenia]]&gt;0,zgłoszenia[[#This Row],[Rodzaj zgłoszenia]]," ")</f>
        <v>budowa obiektu - art. 29 ust. 1</v>
      </c>
      <c r="D260" s="47" t="e">
        <f>IF(#REF!&gt;0,#REF!&amp;";
"&amp;#REF!," ")</f>
        <v>#REF!</v>
      </c>
      <c r="E260" s="52" t="str">
        <f ca="1">IF(zgłoszenia[BOŚ Znak sprawy]&gt;0,zgłoszenia[BOŚ Znak sprawy]&amp;"
( "&amp;zgłoszenia[czas rozpatrywania]&amp;" "&amp;"dni )"," ")</f>
        <v>BOŚ.6743.220.2017.AA
( 44 dni )</v>
      </c>
      <c r="F260" s="64">
        <f>IF(zgłoszenia[[#This Row],[Data wpływu wniosku]]&gt;0,zgłoszenia[[#This Row],[Data wpływu wniosku]]," ")</f>
        <v>42809</v>
      </c>
      <c r="G260" s="43">
        <f>IF(zgłoszenia[[#This Row],[Data zakończenia sprawy]]&gt;0,zgłoszenia[[#This Row],[Data zakończenia sprawy]]," ")</f>
        <v>42853</v>
      </c>
      <c r="H260" s="44" t="str">
        <f>IF(zgłoszenia[[#This Row],[Sposób zakończenia]]&gt;0,zgłoszenia[[#This Row],[Sposób zakończenia]]," ")</f>
        <v>brak sprzeciwu - zgłoszenie skuteczne</v>
      </c>
      <c r="I260" s="60" t="e">
        <f>IF(#REF!&gt;0,#REF!,"---")</f>
        <v>#REF!</v>
      </c>
    </row>
    <row r="261" spans="1:9" ht="30" x14ac:dyDescent="0.25">
      <c r="A261" s="51" t="str">
        <f>IF(zgłoszenia[[#This Row],[ID]]&gt;0,zgłoszenia[[#This Row],[Lp.]]&amp;" "&amp;zgłoszenia[[#This Row],[ID]]&amp;"
"&amp;zgłoszenia[[#This Row],[Nr kance- laryjny]]&amp;"/P/15","---")</f>
        <v>258 IN
5549/P/15</v>
      </c>
      <c r="B26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stodoły i przyległych budynków 
gm. Będzino; ob.Będzino; dz. Nr 195/1</v>
      </c>
      <c r="C261" s="28" t="str">
        <f>IF(zgłoszenia[[#This Row],[Rodzaj zgłoszenia]]&gt;0,zgłoszenia[[#This Row],[Rodzaj zgłoszenia]]," ")</f>
        <v>rozbiórka obiektu - art. 31</v>
      </c>
      <c r="D261" s="47" t="e">
        <f>IF(#REF!&gt;0,#REF!&amp;";
"&amp;#REF!," ")</f>
        <v>#REF!</v>
      </c>
      <c r="E261" s="52" t="str">
        <f ca="1">IF(zgłoszenia[BOŚ Znak sprawy]&gt;0,zgłoszenia[BOŚ Znak sprawy]&amp;"
( "&amp;zgłoszenia[czas rozpatrywania]&amp;" "&amp;"dni )"," ")</f>
        <v>BOŚ.6743.216.2017.IN
( 19 dni )</v>
      </c>
      <c r="F261" s="64">
        <f>IF(zgłoszenia[[#This Row],[Data wpływu wniosku]]&gt;0,zgłoszenia[[#This Row],[Data wpływu wniosku]]," ")</f>
        <v>42809</v>
      </c>
      <c r="G261" s="43">
        <f>IF(zgłoszenia[[#This Row],[Data zakończenia sprawy]]&gt;0,zgłoszenia[[#This Row],[Data zakończenia sprawy]]," ")</f>
        <v>42828</v>
      </c>
      <c r="H261" s="44" t="str">
        <f>IF(zgłoszenia[[#This Row],[Sposób zakończenia]]&gt;0,zgłoszenia[[#This Row],[Sposób zakończenia]]," ")</f>
        <v>brak sprzeciwu - zgłoszenie skuteczne</v>
      </c>
      <c r="I261" s="60" t="e">
        <f>IF(#REF!&gt;0,#REF!,"---")</f>
        <v>#REF!</v>
      </c>
    </row>
    <row r="262" spans="1:9" ht="30" x14ac:dyDescent="0.25">
      <c r="A262" s="51" t="str">
        <f>IF(zgłoszenia[[#This Row],[ID]]&gt;0,zgłoszenia[[#This Row],[Lp.]]&amp;" "&amp;zgłoszenia[[#This Row],[ID]]&amp;"
"&amp;zgłoszenia[[#This Row],[Nr kance- laryjny]]&amp;"/P/15","---")</f>
        <v>259 ŁD
33860/P/15</v>
      </c>
      <c r="B26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Biesiekierz; ob.Biesiekierz; dz. Nr 179/2</v>
      </c>
      <c r="C262" s="28" t="str">
        <f>IF(zgłoszenia[[#This Row],[Rodzaj zgłoszenia]]&gt;0,zgłoszenia[[#This Row],[Rodzaj zgłoszenia]]," ")</f>
        <v>jednorodzinne art.29 ust.1 pkt 1a</v>
      </c>
      <c r="D262" s="47" t="e">
        <f>IF(#REF!&gt;0,#REF!&amp;";
"&amp;#REF!," ")</f>
        <v>#REF!</v>
      </c>
      <c r="E262" s="52" t="str">
        <f ca="1">IF(zgłoszenia[BOŚ Znak sprawy]&gt;0,zgłoszenia[BOŚ Znak sprawy]&amp;"
( "&amp;zgłoszenia[czas rozpatrywania]&amp;" "&amp;"dni )"," ")</f>
        <v>BOŚ.6746.24.2017.ŁD
( 56 dni )</v>
      </c>
      <c r="F262" s="64">
        <f>IF(zgłoszenia[[#This Row],[Data wpływu wniosku]]&gt;0,zgłoszenia[[#This Row],[Data wpływu wniosku]]," ")</f>
        <v>42788</v>
      </c>
      <c r="G262" s="43">
        <f>IF(zgłoszenia[[#This Row],[Data zakończenia sprawy]]&gt;0,zgłoszenia[[#This Row],[Data zakończenia sprawy]]," ")</f>
        <v>42844</v>
      </c>
      <c r="H262" s="44" t="str">
        <f>IF(zgłoszenia[[#This Row],[Sposób zakończenia]]&gt;0,zgłoszenia[[#This Row],[Sposób zakończenia]]," ")</f>
        <v>decyzja umorzenie</v>
      </c>
      <c r="I262" s="60" t="e">
        <f>IF(#REF!&gt;0,#REF!,"---")</f>
        <v>#REF!</v>
      </c>
    </row>
    <row r="263" spans="1:9" ht="45" x14ac:dyDescent="0.25">
      <c r="A263" s="51" t="str">
        <f>IF(zgłoszenia[[#This Row],[ID]]&gt;0,zgłoszenia[[#This Row],[Lp.]]&amp;" "&amp;zgłoszenia[[#This Row],[ID]]&amp;"
"&amp;zgłoszenia[[#This Row],[Nr kance- laryjny]]&amp;"/P/15","---")</f>
        <v>260 EJ
5561/P/15</v>
      </c>
      <c r="B26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Świeszyno; ob.Konikowo; dz. Nr 8/33, 8/9</v>
      </c>
      <c r="C263" s="28" t="str">
        <f>IF(zgłoszenia[[#This Row],[Rodzaj zgłoszenia]]&gt;0,zgłoszenia[[#This Row],[Rodzaj zgłoszenia]]," ")</f>
        <v>jednorodzinne art.29 ust.1 pkt 1a</v>
      </c>
      <c r="D263" s="47" t="e">
        <f>IF(#REF!&gt;0,#REF!&amp;";
"&amp;#REF!," ")</f>
        <v>#REF!</v>
      </c>
      <c r="E263" s="52" t="str">
        <f ca="1">IF(zgłoszenia[BOŚ Znak sprawy]&gt;0,zgłoszenia[BOŚ Znak sprawy]&amp;"
( "&amp;zgłoszenia[czas rozpatrywania]&amp;" "&amp;"dni )"," ")</f>
        <v>BOŚ.6746.27.2017.EJ
( 21 dni )</v>
      </c>
      <c r="F263" s="64">
        <f>IF(zgłoszenia[[#This Row],[Data wpływu wniosku]]&gt;0,zgłoszenia[[#This Row],[Data wpływu wniosku]]," ")</f>
        <v>42809</v>
      </c>
      <c r="G263" s="43">
        <f>IF(zgłoszenia[[#This Row],[Data zakończenia sprawy]]&gt;0,zgłoszenia[[#This Row],[Data zakończenia sprawy]]," ")</f>
        <v>42830</v>
      </c>
      <c r="H263" s="44" t="str">
        <f>IF(zgłoszenia[[#This Row],[Sposób zakończenia]]&gt;0,zgłoszenia[[#This Row],[Sposób zakończenia]]," ")</f>
        <v>brak sprzeciwu - zgłoszenie skuteczne</v>
      </c>
      <c r="I263" s="60" t="e">
        <f>IF(#REF!&gt;0,#REF!,"---")</f>
        <v>#REF!</v>
      </c>
    </row>
    <row r="264" spans="1:9" ht="30" x14ac:dyDescent="0.25">
      <c r="A264" s="51" t="str">
        <f>IF(zgłoszenia[[#This Row],[ID]]&gt;0,zgłoszenia[[#This Row],[Lp.]]&amp;" "&amp;zgłoszenia[[#This Row],[ID]]&amp;"
"&amp;zgłoszenia[[#This Row],[Nr kance- laryjny]]&amp;"/P/15","---")</f>
        <v>261 SR
5729/P/15</v>
      </c>
      <c r="B26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przepompowni ścieków 
gm. Manowo; ob.Rosnowo; dz. Nr 203</v>
      </c>
      <c r="C264" s="28" t="str">
        <f>IF(zgłoszenia[[#This Row],[Rodzaj zgłoszenia]]&gt;0,zgłoszenia[[#This Row],[Rodzaj zgłoszenia]]," ")</f>
        <v>rozbiórka obiektu - art. 31</v>
      </c>
      <c r="D264" s="47" t="e">
        <f>IF(#REF!&gt;0,#REF!&amp;";
"&amp;#REF!," ")</f>
        <v>#REF!</v>
      </c>
      <c r="E264" s="52" t="str">
        <f ca="1">IF(zgłoszenia[BOŚ Znak sprawy]&gt;0,zgłoszenia[BOŚ Znak sprawy]&amp;"
( "&amp;zgłoszenia[czas rozpatrywania]&amp;" "&amp;"dni )"," ")</f>
        <v>BOŚ.6743.251.2017.SR
( 18 dni )</v>
      </c>
      <c r="F264" s="64">
        <f>IF(zgłoszenia[[#This Row],[Data wpływu wniosku]]&gt;0,zgłoszenia[[#This Row],[Data wpływu wniosku]]," ")</f>
        <v>42811</v>
      </c>
      <c r="G264" s="43">
        <f>IF(zgłoszenia[[#This Row],[Data zakończenia sprawy]]&gt;0,zgłoszenia[[#This Row],[Data zakończenia sprawy]]," ")</f>
        <v>42829</v>
      </c>
      <c r="H264" s="44" t="str">
        <f>IF(zgłoszenia[[#This Row],[Sposób zakończenia]]&gt;0,zgłoszenia[[#This Row],[Sposób zakończenia]]," ")</f>
        <v>brak sprzeciwu - zgłoszenie skuteczne</v>
      </c>
      <c r="I264" s="60" t="e">
        <f>IF(#REF!&gt;0,#REF!,"---")</f>
        <v>#REF!</v>
      </c>
    </row>
    <row r="265" spans="1:9" ht="45" x14ac:dyDescent="0.25">
      <c r="A265" s="51" t="str">
        <f>IF(zgłoszenia[[#This Row],[ID]]&gt;0,zgłoszenia[[#This Row],[Lp.]]&amp;" "&amp;zgłoszenia[[#This Row],[ID]]&amp;"
"&amp;zgłoszenia[[#This Row],[Nr kance- laryjny]]&amp;"/P/15","---")</f>
        <v>262 AŁ
5474/P/15</v>
      </c>
      <c r="B26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wodociągowa 
gm. Mielno; ob.Sarbinowo, Chłopy; dz. Nr 58/14, 58/22, 104, 105/10, 105/12</v>
      </c>
      <c r="C265" s="28" t="str">
        <f>IF(zgłoszenia[[#This Row],[Rodzaj zgłoszenia]]&gt;0,zgłoszenia[[#This Row],[Rodzaj zgłoszenia]]," ")</f>
        <v>sieci art.29 ust.1 pkt 19a</v>
      </c>
      <c r="D265" s="47" t="e">
        <f>IF(#REF!&gt;0,#REF!&amp;";
"&amp;#REF!," ")</f>
        <v>#REF!</v>
      </c>
      <c r="E265" s="52" t="str">
        <f ca="1">IF(zgłoszenia[BOŚ Znak sprawy]&gt;0,zgłoszenia[BOŚ Znak sprawy]&amp;"
( "&amp;zgłoszenia[czas rozpatrywania]&amp;" "&amp;"dni )"," ")</f>
        <v>BOŚ.6748.16.2017.AŁ
( 16 dni )</v>
      </c>
      <c r="F265" s="64">
        <f>IF(zgłoszenia[[#This Row],[Data wpływu wniosku]]&gt;0,zgłoszenia[[#This Row],[Data wpływu wniosku]]," ")</f>
        <v>42809</v>
      </c>
      <c r="G265" s="43">
        <f>IF(zgłoszenia[[#This Row],[Data zakończenia sprawy]]&gt;0,zgłoszenia[[#This Row],[Data zakończenia sprawy]]," ")</f>
        <v>42825</v>
      </c>
      <c r="H265" s="44" t="str">
        <f>IF(zgłoszenia[[#This Row],[Sposób zakończenia]]&gt;0,zgłoszenia[[#This Row],[Sposób zakończenia]]," ")</f>
        <v>brak sprzeciwu - zgłoszenie skuteczne</v>
      </c>
      <c r="I265" s="60" t="e">
        <f>IF(#REF!&gt;0,#REF!,"---")</f>
        <v>#REF!</v>
      </c>
    </row>
    <row r="266" spans="1:9" ht="45" x14ac:dyDescent="0.25">
      <c r="A266" s="51" t="str">
        <f>IF(zgłoszenia[[#This Row],[ID]]&gt;0,zgłoszenia[[#This Row],[Lp.]]&amp;" "&amp;zgłoszenia[[#This Row],[ID]]&amp;"
"&amp;zgłoszenia[[#This Row],[Nr kance- laryjny]]&amp;"/P/15","---")</f>
        <v>263 KŻ
5477/P/15</v>
      </c>
      <c r="B26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tymczasowe zadaszenie 
gm. Mielno; ob.Mielno; dz. Nr 44/13</v>
      </c>
      <c r="C266" s="28" t="str">
        <f>IF(zgłoszenia[[#This Row],[Rodzaj zgłoszenia]]&gt;0,zgłoszenia[[#This Row],[Rodzaj zgłoszenia]]," ")</f>
        <v>tymczasowy obiekt - art. 29 ust. 1, pkt 12</v>
      </c>
      <c r="D266" s="47" t="e">
        <f>IF(#REF!&gt;0,#REF!&amp;";
"&amp;#REF!," ")</f>
        <v>#REF!</v>
      </c>
      <c r="E266" s="52" t="str">
        <f ca="1">IF(zgłoszenia[BOŚ Znak sprawy]&gt;0,zgłoszenia[BOŚ Znak sprawy]&amp;"
( "&amp;zgłoszenia[czas rozpatrywania]&amp;" "&amp;"dni )"," ")</f>
        <v>BOŚ.6743.223.2017.KŻ
( 20 dni )</v>
      </c>
      <c r="F266" s="64">
        <f>IF(zgłoszenia[[#This Row],[Data wpływu wniosku]]&gt;0,zgłoszenia[[#This Row],[Data wpływu wniosku]]," ")</f>
        <v>42809</v>
      </c>
      <c r="G266" s="43">
        <f>IF(zgłoszenia[[#This Row],[Data zakończenia sprawy]]&gt;0,zgłoszenia[[#This Row],[Data zakończenia sprawy]]," ")</f>
        <v>42829</v>
      </c>
      <c r="H266" s="44" t="str">
        <f>IF(zgłoszenia[[#This Row],[Sposób zakończenia]]&gt;0,zgłoszenia[[#This Row],[Sposób zakończenia]]," ")</f>
        <v>brak sprzeciwu - zgłoszenie skuteczne</v>
      </c>
      <c r="I266" s="60" t="e">
        <f>IF(#REF!&gt;0,#REF!,"---")</f>
        <v>#REF!</v>
      </c>
    </row>
    <row r="267" spans="1:9" ht="45" x14ac:dyDescent="0.25">
      <c r="A267" s="51" t="str">
        <f>IF(zgłoszenia[[#This Row],[ID]]&gt;0,zgłoszenia[[#This Row],[Lp.]]&amp;" "&amp;zgłoszenia[[#This Row],[ID]]&amp;"
"&amp;zgłoszenia[[#This Row],[Nr kance- laryjny]]&amp;"/P/15","---")</f>
        <v>264 KŻ
5660/P/15</v>
      </c>
      <c r="B26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ob.Mielno; dz. Nr 47/26</v>
      </c>
      <c r="C267" s="28" t="str">
        <f>IF(zgłoszenia[[#This Row],[Rodzaj zgłoszenia]]&gt;0,zgłoszenia[[#This Row],[Rodzaj zgłoszenia]]," ")</f>
        <v>tymczasowy obiekt - art. 29 ust. 1, pkt 12</v>
      </c>
      <c r="D267" s="47" t="e">
        <f>IF(#REF!&gt;0,#REF!&amp;";
"&amp;#REF!," ")</f>
        <v>#REF!</v>
      </c>
      <c r="E267" s="52" t="str">
        <f ca="1">IF(zgłoszenia[BOŚ Znak sprawy]&gt;0,zgłoszenia[BOŚ Znak sprawy]&amp;"
( "&amp;zgłoszenia[czas rozpatrywania]&amp;" "&amp;"dni )"," ")</f>
        <v>BOŚ.6743.226.2017.KŻ
( 19 dni )</v>
      </c>
      <c r="F267" s="64">
        <f>IF(zgłoszenia[[#This Row],[Data wpływu wniosku]]&gt;0,zgłoszenia[[#This Row],[Data wpływu wniosku]]," ")</f>
        <v>42810</v>
      </c>
      <c r="G267" s="43">
        <f>IF(zgłoszenia[[#This Row],[Data zakończenia sprawy]]&gt;0,zgłoszenia[[#This Row],[Data zakończenia sprawy]]," ")</f>
        <v>42829</v>
      </c>
      <c r="H267" s="44" t="str">
        <f>IF(zgłoszenia[[#This Row],[Sposób zakończenia]]&gt;0,zgłoszenia[[#This Row],[Sposób zakończenia]]," ")</f>
        <v>brak sprzeciwu - zgłoszenie skuteczne</v>
      </c>
      <c r="I267" s="60" t="e">
        <f>IF(#REF!&gt;0,#REF!,"---")</f>
        <v>#REF!</v>
      </c>
    </row>
    <row r="268" spans="1:9" ht="30" x14ac:dyDescent="0.25">
      <c r="A268" s="51" t="str">
        <f>IF(zgłoszenia[[#This Row],[ID]]&gt;0,zgłoszenia[[#This Row],[Lp.]]&amp;" "&amp;zgłoszenia[[#This Row],[ID]]&amp;"
"&amp;zgłoszenia[[#This Row],[Nr kance- laryjny]]&amp;"/P/15","---")</f>
        <v>265 AŁ
5675/P/15</v>
      </c>
      <c r="B26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oranżeria 
gm. Mielno; ob.Mielenko; dz. Nr 85/2</v>
      </c>
      <c r="C268" s="28" t="str">
        <f>IF(zgłoszenia[[#This Row],[Rodzaj zgłoszenia]]&gt;0,zgłoszenia[[#This Row],[Rodzaj zgłoszenia]]," ")</f>
        <v>budowa obiektu - art. 29 ust. 1</v>
      </c>
      <c r="D268" s="47" t="e">
        <f>IF(#REF!&gt;0,#REF!&amp;";
"&amp;#REF!," ")</f>
        <v>#REF!</v>
      </c>
      <c r="E268" s="52" t="str">
        <f ca="1">IF(zgłoszenia[BOŚ Znak sprawy]&gt;0,zgłoszenia[BOŚ Znak sprawy]&amp;"
( "&amp;zgłoszenia[czas rozpatrywania]&amp;" "&amp;"dni )"," ")</f>
        <v>BOŚ.6743.227.2017.AŁ
( 15 dni )</v>
      </c>
      <c r="F268" s="64">
        <f>IF(zgłoszenia[[#This Row],[Data wpływu wniosku]]&gt;0,zgłoszenia[[#This Row],[Data wpływu wniosku]]," ")</f>
        <v>42810</v>
      </c>
      <c r="G268" s="43">
        <f>IF(zgłoszenia[[#This Row],[Data zakończenia sprawy]]&gt;0,zgłoszenia[[#This Row],[Data zakończenia sprawy]]," ")</f>
        <v>42825</v>
      </c>
      <c r="H268" s="44" t="str">
        <f>IF(zgłoszenia[[#This Row],[Sposób zakończenia]]&gt;0,zgłoszenia[[#This Row],[Sposób zakończenia]]," ")</f>
        <v>brak sprzeciwu - zgłoszenie skuteczne</v>
      </c>
      <c r="I268" s="60" t="e">
        <f>IF(#REF!&gt;0,#REF!,"---")</f>
        <v>#REF!</v>
      </c>
    </row>
    <row r="269" spans="1:9" ht="45" x14ac:dyDescent="0.25">
      <c r="A269" s="51" t="str">
        <f>IF(zgłoszenia[[#This Row],[ID]]&gt;0,zgłoszenia[[#This Row],[Lp.]]&amp;" "&amp;zgłoszenia[[#This Row],[ID]]&amp;"
"&amp;zgłoszenia[[#This Row],[Nr kance- laryjny]]&amp;"/P/15","---")</f>
        <v>266 IN
5636/P/15</v>
      </c>
      <c r="B26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Będzino; ob.Dobre; dz. Nr 176</v>
      </c>
      <c r="C269" s="28" t="str">
        <f>IF(zgłoszenia[[#This Row],[Rodzaj zgłoszenia]]&gt;0,zgłoszenia[[#This Row],[Rodzaj zgłoszenia]]," ")</f>
        <v>roboty budowlane - art. 29 ust. 2</v>
      </c>
      <c r="D269" s="47" t="e">
        <f>IF(#REF!&gt;0,#REF!&amp;";
"&amp;#REF!," ")</f>
        <v>#REF!</v>
      </c>
      <c r="E269" s="52" t="str">
        <f ca="1">IF(zgłoszenia[BOŚ Znak sprawy]&gt;0,zgłoszenia[BOŚ Znak sprawy]&amp;"
( "&amp;zgłoszenia[czas rozpatrywania]&amp;" "&amp;"dni )"," ")</f>
        <v>BOŚ.6743.230.2017.IN
( 18 dni )</v>
      </c>
      <c r="F269" s="64">
        <f>IF(zgłoszenia[[#This Row],[Data wpływu wniosku]]&gt;0,zgłoszenia[[#This Row],[Data wpływu wniosku]]," ")</f>
        <v>42810</v>
      </c>
      <c r="G269" s="43">
        <f>IF(zgłoszenia[[#This Row],[Data zakończenia sprawy]]&gt;0,zgłoszenia[[#This Row],[Data zakończenia sprawy]]," ")</f>
        <v>42828</v>
      </c>
      <c r="H269" s="44" t="str">
        <f>IF(zgłoszenia[[#This Row],[Sposób zakończenia]]&gt;0,zgłoszenia[[#This Row],[Sposób zakończenia]]," ")</f>
        <v>brak sprzeciwu - zgłoszenie skuteczne</v>
      </c>
      <c r="I269" s="60" t="e">
        <f>IF(#REF!&gt;0,#REF!,"---")</f>
        <v>#REF!</v>
      </c>
    </row>
    <row r="270" spans="1:9" ht="45" x14ac:dyDescent="0.25">
      <c r="A270" s="51" t="str">
        <f>IF(zgłoszenia[[#This Row],[ID]]&gt;0,zgłoszenia[[#This Row],[Lp.]]&amp;" "&amp;zgłoszenia[[#This Row],[ID]]&amp;"
"&amp;zgłoszenia[[#This Row],[Nr kance- laryjny]]&amp;"/P/15","---")</f>
        <v>267 IN
5638/P/15</v>
      </c>
      <c r="B27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Będzino; ob.Kładno; dz. Nr 57/2</v>
      </c>
      <c r="C270" s="28" t="str">
        <f>IF(zgłoszenia[[#This Row],[Rodzaj zgłoszenia]]&gt;0,zgłoszenia[[#This Row],[Rodzaj zgłoszenia]]," ")</f>
        <v>roboty budowlane - art. 29 ust. 2</v>
      </c>
      <c r="D270" s="47" t="e">
        <f>IF(#REF!&gt;0,#REF!&amp;";
"&amp;#REF!," ")</f>
        <v>#REF!</v>
      </c>
      <c r="E270" s="52" t="str">
        <f ca="1">IF(zgłoszenia[BOŚ Znak sprawy]&gt;0,zgłoszenia[BOŚ Znak sprawy]&amp;"
( "&amp;zgłoszenia[czas rozpatrywania]&amp;" "&amp;"dni )"," ")</f>
        <v>BOŚ.6743.229.2017.IN
( 18 dni )</v>
      </c>
      <c r="F270" s="64">
        <f>IF(zgłoszenia[[#This Row],[Data wpływu wniosku]]&gt;0,zgłoszenia[[#This Row],[Data wpływu wniosku]]," ")</f>
        <v>42810</v>
      </c>
      <c r="G270" s="43">
        <f>IF(zgłoszenia[[#This Row],[Data zakończenia sprawy]]&gt;0,zgłoszenia[[#This Row],[Data zakończenia sprawy]]," ")</f>
        <v>42828</v>
      </c>
      <c r="H270" s="44" t="str">
        <f>IF(zgłoszenia[[#This Row],[Sposób zakończenia]]&gt;0,zgłoszenia[[#This Row],[Sposób zakończenia]]," ")</f>
        <v>brak sprzeciwu - zgłoszenie skuteczne</v>
      </c>
      <c r="I270" s="60" t="e">
        <f>IF(#REF!&gt;0,#REF!,"---")</f>
        <v>#REF!</v>
      </c>
    </row>
    <row r="271" spans="1:9" ht="30" x14ac:dyDescent="0.25">
      <c r="A271" s="51" t="str">
        <f>IF(zgłoszenia[[#This Row],[ID]]&gt;0,zgłoszenia[[#This Row],[Lp.]]&amp;" "&amp;zgłoszenia[[#This Row],[ID]]&amp;"
"&amp;zgłoszenia[[#This Row],[Nr kance- laryjny]]&amp;"/P/15","---")</f>
        <v>268 IN
5639/P/15</v>
      </c>
      <c r="B27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Będzino; ob.Mścice; dz. Nr 121/20</v>
      </c>
      <c r="C271" s="28" t="str">
        <f>IF(zgłoszenia[[#This Row],[Rodzaj zgłoszenia]]&gt;0,zgłoszenia[[#This Row],[Rodzaj zgłoszenia]]," ")</f>
        <v>budowa obiektu - art. 29 ust. 1</v>
      </c>
      <c r="D271" s="47" t="e">
        <f>IF(#REF!&gt;0,#REF!&amp;";
"&amp;#REF!," ")</f>
        <v>#REF!</v>
      </c>
      <c r="E271" s="52" t="str">
        <f ca="1">IF(zgłoszenia[BOŚ Znak sprawy]&gt;0,zgłoszenia[BOŚ Znak sprawy]&amp;"
( "&amp;zgłoszenia[czas rozpatrywania]&amp;" "&amp;"dni )"," ")</f>
        <v>BOŚ.6743.228.2017.IN
( 19 dni )</v>
      </c>
      <c r="F271" s="64">
        <f>IF(zgłoszenia[[#This Row],[Data wpływu wniosku]]&gt;0,zgłoszenia[[#This Row],[Data wpływu wniosku]]," ")</f>
        <v>42810</v>
      </c>
      <c r="G271" s="43">
        <f>IF(zgłoszenia[[#This Row],[Data zakończenia sprawy]]&gt;0,zgłoszenia[[#This Row],[Data zakończenia sprawy]]," ")</f>
        <v>42829</v>
      </c>
      <c r="H271" s="44" t="str">
        <f>IF(zgłoszenia[[#This Row],[Sposób zakończenia]]&gt;0,zgłoszenia[[#This Row],[Sposób zakończenia]]," ")</f>
        <v>brak sprzeciwu - zgłoszenie skuteczne</v>
      </c>
      <c r="I271" s="60" t="e">
        <f>IF(#REF!&gt;0,#REF!,"---")</f>
        <v>#REF!</v>
      </c>
    </row>
    <row r="272" spans="1:9" ht="30" x14ac:dyDescent="0.25">
      <c r="A272" s="51" t="str">
        <f>IF(zgłoszenia[[#This Row],[ID]]&gt;0,zgłoszenia[[#This Row],[Lp.]]&amp;" "&amp;zgłoszenia[[#This Row],[ID]]&amp;"
"&amp;zgłoszenia[[#This Row],[Nr kance- laryjny]]&amp;"/P/15","---")</f>
        <v>269 IN
5642/P/15</v>
      </c>
      <c r="B27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zbiornik ciśnieniowy na powietrze 
gm. Będzino; ob.Mścice; dz. Nr 121/20</v>
      </c>
      <c r="C272" s="28" t="str">
        <f>IF(zgłoszenia[[#This Row],[Rodzaj zgłoszenia]]&gt;0,zgłoszenia[[#This Row],[Rodzaj zgłoszenia]]," ")</f>
        <v>budowa obiektu - art. 29 ust. 1</v>
      </c>
      <c r="D272" s="47" t="e">
        <f>IF(#REF!&gt;0,#REF!&amp;";
"&amp;#REF!," ")</f>
        <v>#REF!</v>
      </c>
      <c r="E272" s="52" t="str">
        <f ca="1">IF(zgłoszenia[BOŚ Znak sprawy]&gt;0,zgłoszenia[BOŚ Znak sprawy]&amp;"
( "&amp;zgłoszenia[czas rozpatrywania]&amp;" "&amp;"dni )"," ")</f>
        <v>BOŚ.6743.234.2017.IN
( 13 dni )</v>
      </c>
      <c r="F272" s="64">
        <f>IF(zgłoszenia[[#This Row],[Data wpływu wniosku]]&gt;0,zgłoszenia[[#This Row],[Data wpływu wniosku]]," ")</f>
        <v>42810</v>
      </c>
      <c r="G272" s="43">
        <f>IF(zgłoszenia[[#This Row],[Data zakończenia sprawy]]&gt;0,zgłoszenia[[#This Row],[Data zakończenia sprawy]]," ")</f>
        <v>42823</v>
      </c>
      <c r="H272" s="44" t="str">
        <f>IF(zgłoszenia[[#This Row],[Sposób zakończenia]]&gt;0,zgłoszenia[[#This Row],[Sposób zakończenia]]," ")</f>
        <v>bez rozpoznania</v>
      </c>
      <c r="I272" s="60" t="e">
        <f>IF(#REF!&gt;0,#REF!,"---")</f>
        <v>#REF!</v>
      </c>
    </row>
    <row r="273" spans="1:9" ht="45" x14ac:dyDescent="0.25">
      <c r="A273" s="51" t="str">
        <f>IF(zgłoszenia[[#This Row],[ID]]&gt;0,zgłoszenia[[#This Row],[Lp.]]&amp;" "&amp;zgłoszenia[[#This Row],[ID]]&amp;"
"&amp;zgłoszenia[[#This Row],[Nr kance- laryjny]]&amp;"/P/15","---")</f>
        <v>270 IN
5630/P/17/P/15</v>
      </c>
      <c r="B27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boisko przy szkole podstawowej 
gm. Będzino; ob.Dobrzyca; dz. Nr 173/1</v>
      </c>
      <c r="C273" s="28" t="str">
        <f>IF(zgłoszenia[[#This Row],[Rodzaj zgłoszenia]]&gt;0,zgłoszenia[[#This Row],[Rodzaj zgłoszenia]]," ")</f>
        <v>budowa obiektu - art. 29 ust. 1</v>
      </c>
      <c r="D273" s="47" t="e">
        <f>IF(#REF!&gt;0,#REF!&amp;";
"&amp;#REF!," ")</f>
        <v>#REF!</v>
      </c>
      <c r="E273" s="52" t="str">
        <f ca="1">IF(zgłoszenia[BOŚ Znak sprawy]&gt;0,zgłoszenia[BOŚ Znak sprawy]&amp;"
( "&amp;zgłoszenia[czas rozpatrywania]&amp;" "&amp;"dni )"," ")</f>
        <v>BOŚ.6743.222.2017.IN
( 12 dni )</v>
      </c>
      <c r="F273" s="64">
        <f>IF(zgłoszenia[[#This Row],[Data wpływu wniosku]]&gt;0,zgłoszenia[[#This Row],[Data wpływu wniosku]]," ")</f>
        <v>42810</v>
      </c>
      <c r="G273" s="43">
        <f>IF(zgłoszenia[[#This Row],[Data zakończenia sprawy]]&gt;0,zgłoszenia[[#This Row],[Data zakończenia sprawy]]," ")</f>
        <v>42822</v>
      </c>
      <c r="H273" s="44" t="str">
        <f>IF(zgłoszenia[[#This Row],[Sposób zakończenia]]&gt;0,zgłoszenia[[#This Row],[Sposób zakończenia]]," ")</f>
        <v>brak sprzeciwu - zgłoszenie skuteczne</v>
      </c>
      <c r="I273" s="60" t="e">
        <f>IF(#REF!&gt;0,#REF!,"---")</f>
        <v>#REF!</v>
      </c>
    </row>
    <row r="274" spans="1:9" ht="45" x14ac:dyDescent="0.25">
      <c r="A274" s="51" t="str">
        <f>IF(zgłoszenia[[#This Row],[ID]]&gt;0,zgłoszenia[[#This Row],[Lp.]]&amp;" "&amp;zgłoszenia[[#This Row],[ID]]&amp;"
"&amp;zgłoszenia[[#This Row],[Nr kance- laryjny]]&amp;"/P/15","---")</f>
        <v>271 MS
5751/P/15</v>
      </c>
      <c r="B27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Sianów; ob.Sowno; dz. Nr 10/1</v>
      </c>
      <c r="C274" s="28" t="str">
        <f>IF(zgłoszenia[[#This Row],[Rodzaj zgłoszenia]]&gt;0,zgłoszenia[[#This Row],[Rodzaj zgłoszenia]]," ")</f>
        <v>roboty budowlane - art. 29 ust. 2</v>
      </c>
      <c r="D274" s="47" t="e">
        <f>IF(#REF!&gt;0,#REF!&amp;";
"&amp;#REF!," ")</f>
        <v>#REF!</v>
      </c>
      <c r="E274" s="52" t="str">
        <f ca="1">IF(zgłoszenia[BOŚ Znak sprawy]&gt;0,zgłoszenia[BOŚ Znak sprawy]&amp;"
( "&amp;zgłoszenia[czas rozpatrywania]&amp;" "&amp;"dni )"," ")</f>
        <v>BOŚ.6743.235.2017.MS
( 59 dni )</v>
      </c>
      <c r="F274" s="64">
        <f>IF(zgłoszenia[[#This Row],[Data wpływu wniosku]]&gt;0,zgłoszenia[[#This Row],[Data wpływu wniosku]]," ")</f>
        <v>42811</v>
      </c>
      <c r="G274" s="43">
        <f>IF(zgłoszenia[[#This Row],[Data zakończenia sprawy]]&gt;0,zgłoszenia[[#This Row],[Data zakończenia sprawy]]," ")</f>
        <v>42870</v>
      </c>
      <c r="H274" s="44" t="str">
        <f>IF(zgłoszenia[[#This Row],[Sposób zakończenia]]&gt;0,zgłoszenia[[#This Row],[Sposób zakończenia]]," ")</f>
        <v>brak sprzeciwu - zgłoszenie skuteczne</v>
      </c>
      <c r="I274" s="60" t="e">
        <f>IF(#REF!&gt;0,#REF!,"---")</f>
        <v>#REF!</v>
      </c>
    </row>
    <row r="275" spans="1:9" ht="45" x14ac:dyDescent="0.25">
      <c r="A275" s="51" t="str">
        <f>IF(zgłoszenia[[#This Row],[ID]]&gt;0,zgłoszenia[[#This Row],[Lp.]]&amp;" "&amp;zgłoszenia[[#This Row],[ID]]&amp;"
"&amp;zgłoszenia[[#This Row],[Nr kance- laryjny]]&amp;"/P/15","---")</f>
        <v>272 MS
5721/P/15</v>
      </c>
      <c r="B27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Sianów; ob.Skibno; dz. Nr 9/25</v>
      </c>
      <c r="C275" s="28" t="str">
        <f>IF(zgłoszenia[[#This Row],[Rodzaj zgłoszenia]]&gt;0,zgłoszenia[[#This Row],[Rodzaj zgłoszenia]]," ")</f>
        <v>roboty budowlane - art. 29 ust. 2</v>
      </c>
      <c r="D275" s="47" t="e">
        <f>IF(#REF!&gt;0,#REF!&amp;";
"&amp;#REF!," ")</f>
        <v>#REF!</v>
      </c>
      <c r="E275" s="52" t="str">
        <f ca="1">IF(zgłoszenia[BOŚ Znak sprawy]&gt;0,zgłoszenia[BOŚ Znak sprawy]&amp;"
( "&amp;zgłoszenia[czas rozpatrywania]&amp;" "&amp;"dni )"," ")</f>
        <v>BOŚ.6743.236.2017.MS
( 32 dni )</v>
      </c>
      <c r="F275" s="64">
        <f>IF(zgłoszenia[[#This Row],[Data wpływu wniosku]]&gt;0,zgłoszenia[[#This Row],[Data wpływu wniosku]]," ")</f>
        <v>42811</v>
      </c>
      <c r="G275" s="43">
        <f>IF(zgłoszenia[[#This Row],[Data zakończenia sprawy]]&gt;0,zgłoszenia[[#This Row],[Data zakończenia sprawy]]," ")</f>
        <v>42843</v>
      </c>
      <c r="H275" s="44" t="str">
        <f>IF(zgłoszenia[[#This Row],[Sposób zakończenia]]&gt;0,zgłoszenia[[#This Row],[Sposób zakończenia]]," ")</f>
        <v>brak sprzeciwu - zgłoszenie skuteczne</v>
      </c>
      <c r="I275" s="60" t="e">
        <f>IF(#REF!&gt;0,#REF!,"---")</f>
        <v>#REF!</v>
      </c>
    </row>
    <row r="276" spans="1:9" ht="45" x14ac:dyDescent="0.25">
      <c r="A276" s="51" t="str">
        <f>IF(zgłoszenia[[#This Row],[ID]]&gt;0,zgłoszenia[[#This Row],[Lp.]]&amp;" "&amp;zgłoszenia[[#This Row],[ID]]&amp;"
"&amp;zgłoszenia[[#This Row],[Nr kance- laryjny]]&amp;"/P/15","---")</f>
        <v>273 WK
5737/P/15</v>
      </c>
      <c r="B27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przyłącza wodociągowego dla budynku mieszkalnego jednorodzinnego 
gm. Manowo; ob.Wyszewo; dz. Nr 408, 64/3</v>
      </c>
      <c r="C276" s="28" t="str">
        <f>IF(zgłoszenia[[#This Row],[Rodzaj zgłoszenia]]&gt;0,zgłoszenia[[#This Row],[Rodzaj zgłoszenia]]," ")</f>
        <v>budowa obiektu - art. 29 ust. 1</v>
      </c>
      <c r="D276" s="47" t="e">
        <f>IF(#REF!&gt;0,#REF!&amp;";
"&amp;#REF!," ")</f>
        <v>#REF!</v>
      </c>
      <c r="E276" s="52" t="str">
        <f ca="1">IF(zgłoszenia[BOŚ Znak sprawy]&gt;0,zgłoszenia[BOŚ Znak sprawy]&amp;"
( "&amp;zgłoszenia[czas rozpatrywania]&amp;" "&amp;"dni )"," ")</f>
        <v>BOŚ.6743.231.2017.WK
( 19 dni )</v>
      </c>
      <c r="F276" s="64">
        <f>IF(zgłoszenia[[#This Row],[Data wpływu wniosku]]&gt;0,zgłoszenia[[#This Row],[Data wpływu wniosku]]," ")</f>
        <v>42811</v>
      </c>
      <c r="G276" s="43">
        <f>IF(zgłoszenia[[#This Row],[Data zakończenia sprawy]]&gt;0,zgłoszenia[[#This Row],[Data zakończenia sprawy]]," ")</f>
        <v>42830</v>
      </c>
      <c r="H276" s="44" t="str">
        <f>IF(zgłoszenia[[#This Row],[Sposób zakończenia]]&gt;0,zgłoszenia[[#This Row],[Sposób zakończenia]]," ")</f>
        <v>decyzja sprzeciwu</v>
      </c>
      <c r="I276" s="60" t="e">
        <f>IF(#REF!&gt;0,#REF!,"---")</f>
        <v>#REF!</v>
      </c>
    </row>
    <row r="277" spans="1:9" ht="45" x14ac:dyDescent="0.25">
      <c r="A277" s="51" t="str">
        <f>IF(zgłoszenia[[#This Row],[ID]]&gt;0,zgłoszenia[[#This Row],[Lp.]]&amp;" "&amp;zgłoszenia[[#This Row],[ID]]&amp;"
"&amp;zgłoszenia[[#This Row],[Nr kance- laryjny]]&amp;"/P/15","---")</f>
        <v>274 KŻ
5763/P/15</v>
      </c>
      <c r="B27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kablowe 0,4kV 
gm. Mielno; ob.Gąski; dz. Nr 159/12, 159/21, 159/14</v>
      </c>
      <c r="C277" s="28" t="str">
        <f>IF(zgłoszenia[[#This Row],[Rodzaj zgłoszenia]]&gt;0,zgłoszenia[[#This Row],[Rodzaj zgłoszenia]]," ")</f>
        <v>budowa obiektu - art. 29 ust. 1</v>
      </c>
      <c r="D277" s="47" t="e">
        <f>IF(#REF!&gt;0,#REF!&amp;";
"&amp;#REF!," ")</f>
        <v>#REF!</v>
      </c>
      <c r="E277" s="52" t="str">
        <f ca="1">IF(zgłoszenia[BOŚ Znak sprawy]&gt;0,zgłoszenia[BOŚ Znak sprawy]&amp;"
( "&amp;zgłoszenia[czas rozpatrywania]&amp;" "&amp;"dni )"," ")</f>
        <v>BOŚ.6743.233.2017.KŻ
( 14 dni )</v>
      </c>
      <c r="F277" s="64">
        <f>IF(zgłoszenia[[#This Row],[Data wpływu wniosku]]&gt;0,zgłoszenia[[#This Row],[Data wpływu wniosku]]," ")</f>
        <v>42811</v>
      </c>
      <c r="G277" s="43">
        <f>IF(zgłoszenia[[#This Row],[Data zakończenia sprawy]]&gt;0,zgłoszenia[[#This Row],[Data zakończenia sprawy]]," ")</f>
        <v>42825</v>
      </c>
      <c r="H277" s="44" t="str">
        <f>IF(zgłoszenia[[#This Row],[Sposób zakończenia]]&gt;0,zgłoszenia[[#This Row],[Sposób zakończenia]]," ")</f>
        <v>brak sprzeciwu - zgłoszenie skuteczne</v>
      </c>
      <c r="I277" s="60" t="e">
        <f>IF(#REF!&gt;0,#REF!,"---")</f>
        <v>#REF!</v>
      </c>
    </row>
    <row r="278" spans="1:9" ht="45" x14ac:dyDescent="0.25">
      <c r="A278" s="51" t="str">
        <f>IF(zgłoszenia[[#This Row],[ID]]&gt;0,zgłoszenia[[#This Row],[Lp.]]&amp;" "&amp;zgłoszenia[[#This Row],[ID]]&amp;"
"&amp;zgłoszenia[[#This Row],[Nr kance- laryjny]]&amp;"/P/15","---")</f>
        <v>275 KŻ
5771/P/15</v>
      </c>
      <c r="B27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Mielno; ob.Mielno; dz. Nr 884</v>
      </c>
      <c r="C278" s="28" t="str">
        <f>IF(zgłoszenia[[#This Row],[Rodzaj zgłoszenia]]&gt;0,zgłoszenia[[#This Row],[Rodzaj zgłoszenia]]," ")</f>
        <v>roboty budowlane - art. 29 ust. 2</v>
      </c>
      <c r="D278" s="47" t="e">
        <f>IF(#REF!&gt;0,#REF!&amp;";
"&amp;#REF!," ")</f>
        <v>#REF!</v>
      </c>
      <c r="E278" s="52" t="str">
        <f ca="1">IF(zgłoszenia[BOŚ Znak sprawy]&gt;0,zgłoszenia[BOŚ Znak sprawy]&amp;"
( "&amp;zgłoszenia[czas rozpatrywania]&amp;" "&amp;"dni )"," ")</f>
        <v>BOŚ.6743.232.2017.KŻ
( 26 dni )</v>
      </c>
      <c r="F278" s="64">
        <f>IF(zgłoszenia[[#This Row],[Data wpływu wniosku]]&gt;0,zgłoszenia[[#This Row],[Data wpływu wniosku]]," ")</f>
        <v>42811</v>
      </c>
      <c r="G278" s="43">
        <f>IF(zgłoszenia[[#This Row],[Data zakończenia sprawy]]&gt;0,zgłoszenia[[#This Row],[Data zakończenia sprawy]]," ")</f>
        <v>42837</v>
      </c>
      <c r="H278" s="44" t="str">
        <f>IF(zgłoszenia[[#This Row],[Sposób zakończenia]]&gt;0,zgłoszenia[[#This Row],[Sposób zakończenia]]," ")</f>
        <v>brak sprzeciwu - zgłoszenie skuteczne</v>
      </c>
      <c r="I278" s="60" t="e">
        <f>IF(#REF!&gt;0,#REF!,"---")</f>
        <v>#REF!</v>
      </c>
    </row>
    <row r="279" spans="1:9" ht="45" x14ac:dyDescent="0.25">
      <c r="A279" s="51" t="str">
        <f>IF(zgłoszenia[[#This Row],[ID]]&gt;0,zgłoszenia[[#This Row],[Lp.]]&amp;" "&amp;zgłoszenia[[#This Row],[ID]]&amp;"
"&amp;zgłoszenia[[#This Row],[Nr kance- laryjny]]&amp;"/P/15","---")</f>
        <v>276 WK
5821/P/15</v>
      </c>
      <c r="B27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ob.Sarbinowo; dz. Nr 363/1</v>
      </c>
      <c r="C279" s="28" t="str">
        <f>IF(zgłoszenia[[#This Row],[Rodzaj zgłoszenia]]&gt;0,zgłoszenia[[#This Row],[Rodzaj zgłoszenia]]," ")</f>
        <v>tymczasowy obiekt - art. 29 ust. 1, pkt 12</v>
      </c>
      <c r="D279" s="47" t="e">
        <f>IF(#REF!&gt;0,#REF!&amp;";
"&amp;#REF!," ")</f>
        <v>#REF!</v>
      </c>
      <c r="E279" s="52" t="str">
        <f ca="1">IF(zgłoszenia[BOŚ Znak sprawy]&gt;0,zgłoszenia[BOŚ Znak sprawy]&amp;"
( "&amp;zgłoszenia[czas rozpatrywania]&amp;" "&amp;"dni )"," ")</f>
        <v>BOŚ.6743.237.2017.WK
( 21 dni )</v>
      </c>
      <c r="F279" s="64">
        <f>IF(zgłoszenia[[#This Row],[Data wpływu wniosku]]&gt;0,zgłoszenia[[#This Row],[Data wpływu wniosku]]," ")</f>
        <v>42814</v>
      </c>
      <c r="G279" s="43">
        <f>IF(zgłoszenia[[#This Row],[Data zakończenia sprawy]]&gt;0,zgłoszenia[[#This Row],[Data zakończenia sprawy]]," ")</f>
        <v>42835</v>
      </c>
      <c r="H279" s="44" t="str">
        <f>IF(zgłoszenia[[#This Row],[Sposób zakończenia]]&gt;0,zgłoszenia[[#This Row],[Sposób zakończenia]]," ")</f>
        <v>brak sprzeciwu - zgłoszenie skuteczne</v>
      </c>
      <c r="I279" s="60" t="e">
        <f>IF(#REF!&gt;0,#REF!,"---")</f>
        <v>#REF!</v>
      </c>
    </row>
    <row r="280" spans="1:9" ht="30" x14ac:dyDescent="0.25">
      <c r="A280" s="51" t="str">
        <f>IF(zgłoszenia[[#This Row],[ID]]&gt;0,zgłoszenia[[#This Row],[Lp.]]&amp;" "&amp;zgłoszenia[[#This Row],[ID]]&amp;"
"&amp;zgłoszenia[[#This Row],[Nr kance- laryjny]]&amp;"/P/15","---")</f>
        <v>277 WK
5845/P/15</v>
      </c>
      <c r="B28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ob.Gąski; dz. Nr 78/15</v>
      </c>
      <c r="C280" s="28" t="str">
        <f>IF(zgłoszenia[[#This Row],[Rodzaj zgłoszenia]]&gt;0,zgłoszenia[[#This Row],[Rodzaj zgłoszenia]]," ")</f>
        <v>budowa obiektu - art. 29 ust. 1</v>
      </c>
      <c r="D280" s="47" t="e">
        <f>IF(#REF!&gt;0,#REF!&amp;";
"&amp;#REF!," ")</f>
        <v>#REF!</v>
      </c>
      <c r="E280" s="52" t="str">
        <f ca="1">IF(zgłoszenia[BOŚ Znak sprawy]&gt;0,zgłoszenia[BOŚ Znak sprawy]&amp;"
( "&amp;zgłoszenia[czas rozpatrywania]&amp;" "&amp;"dni )"," ")</f>
        <v>BOŚ.6743.238.2017.WK
( 29 dni )</v>
      </c>
      <c r="F280" s="64">
        <f>IF(zgłoszenia[[#This Row],[Data wpływu wniosku]]&gt;0,zgłoszenia[[#This Row],[Data wpływu wniosku]]," ")</f>
        <v>42814</v>
      </c>
      <c r="G280" s="43">
        <f>IF(zgłoszenia[[#This Row],[Data zakończenia sprawy]]&gt;0,zgłoszenia[[#This Row],[Data zakończenia sprawy]]," ")</f>
        <v>42843</v>
      </c>
      <c r="H280" s="44" t="str">
        <f>IF(zgłoszenia[[#This Row],[Sposób zakończenia]]&gt;0,zgłoszenia[[#This Row],[Sposób zakończenia]]," ")</f>
        <v>brak sprzeciwu - zgłoszenie skuteczne</v>
      </c>
      <c r="I280" s="60" t="e">
        <f>IF(#REF!&gt;0,#REF!,"---")</f>
        <v>#REF!</v>
      </c>
    </row>
    <row r="281" spans="1:9" ht="30" x14ac:dyDescent="0.25">
      <c r="A281" s="51" t="str">
        <f>IF(zgłoszenia[[#This Row],[ID]]&gt;0,zgłoszenia[[#This Row],[Lp.]]&amp;" "&amp;zgłoszenia[[#This Row],[ID]]&amp;"
"&amp;zgłoszenia[[#This Row],[Nr kance- laryjny]]&amp;"/P/15","---")</f>
        <v>278 AA
5842/P/15</v>
      </c>
      <c r="B28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? 
gm. Polanów; ob.Nacław; dz. Nr 5/17</v>
      </c>
      <c r="C281" s="28" t="str">
        <f>IF(zgłoszenia[[#This Row],[Rodzaj zgłoszenia]]&gt;0,zgłoszenia[[#This Row],[Rodzaj zgłoszenia]]," ")</f>
        <v xml:space="preserve"> </v>
      </c>
      <c r="D281" s="47" t="e">
        <f>IF(#REF!&gt;0,#REF!&amp;";
"&amp;#REF!," ")</f>
        <v>#REF!</v>
      </c>
      <c r="E281" s="52" t="str">
        <f ca="1">IF(zgłoszenia[BOŚ Znak sprawy]&gt;0,zgłoszenia[BOŚ Znak sprawy]&amp;"
( "&amp;zgłoszenia[czas rozpatrywania]&amp;" "&amp;"dni )"," ")</f>
        <v>BOŚ.6743.239.2017.AA
( 30 dni )</v>
      </c>
      <c r="F281" s="64">
        <f>IF(zgłoszenia[[#This Row],[Data wpływu wniosku]]&gt;0,zgłoszenia[[#This Row],[Data wpływu wniosku]]," ")</f>
        <v>42814</v>
      </c>
      <c r="G281" s="43">
        <f>IF(zgłoszenia[[#This Row],[Data zakończenia sprawy]]&gt;0,zgłoszenia[[#This Row],[Data zakończenia sprawy]]," ")</f>
        <v>42844</v>
      </c>
      <c r="H281" s="44" t="str">
        <f>IF(zgłoszenia[[#This Row],[Sposób zakończenia]]&gt;0,zgłoszenia[[#This Row],[Sposób zakończenia]]," ")</f>
        <v>decyzja sprzeciwu</v>
      </c>
      <c r="I281" s="60" t="e">
        <f>IF(#REF!&gt;0,#REF!,"---")</f>
        <v>#REF!</v>
      </c>
    </row>
    <row r="282" spans="1:9" ht="45" x14ac:dyDescent="0.25">
      <c r="A282" s="51" t="str">
        <f>IF(zgłoszenia[[#This Row],[ID]]&gt;0,zgłoszenia[[#This Row],[Lp.]]&amp;" "&amp;zgłoszenia[[#This Row],[ID]]&amp;"
"&amp;zgłoszenia[[#This Row],[Nr kance- laryjny]]&amp;"/P/15","---")</f>
        <v>279 MS
5909/P/15</v>
      </c>
      <c r="B28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roboty remontowe budynku mieszkalnego 
gm. Mielno; ob.Sianów 07; dz. Nr 534</v>
      </c>
      <c r="C282" s="28" t="str">
        <f>IF(zgłoszenia[[#This Row],[Rodzaj zgłoszenia]]&gt;0,zgłoszenia[[#This Row],[Rodzaj zgłoszenia]]," ")</f>
        <v>roboty budowlane - art. 29 ust. 2</v>
      </c>
      <c r="D282" s="47" t="e">
        <f>IF(#REF!&gt;0,#REF!&amp;";
"&amp;#REF!," ")</f>
        <v>#REF!</v>
      </c>
      <c r="E282" s="52" t="str">
        <f ca="1">IF(zgłoszenia[BOŚ Znak sprawy]&gt;0,zgłoszenia[BOŚ Znak sprawy]&amp;"
( "&amp;zgłoszenia[czas rozpatrywania]&amp;" "&amp;"dni )"," ")</f>
        <v>BOŚ.6743.259.2017.MS
( 20 dni )</v>
      </c>
      <c r="F282" s="64">
        <f>IF(zgłoszenia[[#This Row],[Data wpływu wniosku]]&gt;0,zgłoszenia[[#This Row],[Data wpływu wniosku]]," ")</f>
        <v>42815</v>
      </c>
      <c r="G282" s="43">
        <f>IF(zgłoszenia[[#This Row],[Data zakończenia sprawy]]&gt;0,zgłoszenia[[#This Row],[Data zakończenia sprawy]]," ")</f>
        <v>42835</v>
      </c>
      <c r="H282" s="44" t="str">
        <f>IF(zgłoszenia[[#This Row],[Sposób zakończenia]]&gt;0,zgłoszenia[[#This Row],[Sposób zakończenia]]," ")</f>
        <v>brak sprzeciwu - zgłoszenie skuteczne</v>
      </c>
      <c r="I282" s="60" t="e">
        <f>IF(#REF!&gt;0,#REF!,"---")</f>
        <v>#REF!</v>
      </c>
    </row>
    <row r="283" spans="1:9" ht="45" x14ac:dyDescent="0.25">
      <c r="A283" s="51" t="str">
        <f>IF(zgłoszenia[[#This Row],[ID]]&gt;0,zgłoszenia[[#This Row],[Lp.]]&amp;" "&amp;zgłoszenia[[#This Row],[ID]]&amp;"
"&amp;zgłoszenia[[#This Row],[Nr kance- laryjny]]&amp;"/P/15","---")</f>
        <v>280 WK
5919/P/15</v>
      </c>
      <c r="B28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ob.Gąski; dz. Nr 36/23</v>
      </c>
      <c r="C283" s="28" t="str">
        <f>IF(zgłoszenia[[#This Row],[Rodzaj zgłoszenia]]&gt;0,zgłoszenia[[#This Row],[Rodzaj zgłoszenia]]," ")</f>
        <v>tymczasowy obiekt - art. 29 ust. 1, pkt 12</v>
      </c>
      <c r="D283" s="47" t="e">
        <f>IF(#REF!&gt;0,#REF!&amp;";
"&amp;#REF!," ")</f>
        <v>#REF!</v>
      </c>
      <c r="E283" s="52" t="str">
        <f ca="1">IF(zgłoszenia[BOŚ Znak sprawy]&gt;0,zgłoszenia[BOŚ Znak sprawy]&amp;"
( "&amp;zgłoszenia[czas rozpatrywania]&amp;" "&amp;"dni )"," ")</f>
        <v>BOŚ.6743.240.2017.WK
( 21 dni )</v>
      </c>
      <c r="F283" s="64">
        <f>IF(zgłoszenia[[#This Row],[Data wpływu wniosku]]&gt;0,zgłoszenia[[#This Row],[Data wpływu wniosku]]," ")</f>
        <v>42815</v>
      </c>
      <c r="G283" s="43">
        <f>IF(zgłoszenia[[#This Row],[Data zakończenia sprawy]]&gt;0,zgłoszenia[[#This Row],[Data zakończenia sprawy]]," ")</f>
        <v>42836</v>
      </c>
      <c r="H283" s="44" t="str">
        <f>IF(zgłoszenia[[#This Row],[Sposób zakończenia]]&gt;0,zgłoszenia[[#This Row],[Sposób zakończenia]]," ")</f>
        <v>brak sprzeciwu - zgłoszenie skuteczne</v>
      </c>
      <c r="I283" s="60" t="e">
        <f>IF(#REF!&gt;0,#REF!,"---")</f>
        <v>#REF!</v>
      </c>
    </row>
    <row r="284" spans="1:9" ht="30" x14ac:dyDescent="0.25">
      <c r="A284" s="51" t="str">
        <f>IF(zgłoszenia[[#This Row],[ID]]&gt;0,zgłoszenia[[#This Row],[Lp.]]&amp;" "&amp;zgłoszenia[[#This Row],[ID]]&amp;"
"&amp;zgłoszenia[[#This Row],[Nr kance- laryjny]]&amp;"/P/15","---")</f>
        <v>281 MS
5959/P/15</v>
      </c>
      <c r="B28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wolnostojący budynek gospodarczy 
gm. Sianów; ob.Sianów 03; dz. Nr 437, 438</v>
      </c>
      <c r="C284" s="28" t="str">
        <f>IF(zgłoszenia[[#This Row],[Rodzaj zgłoszenia]]&gt;0,zgłoszenia[[#This Row],[Rodzaj zgłoszenia]]," ")</f>
        <v>budowa obiektu - art. 29 ust. 1</v>
      </c>
      <c r="D284" s="47" t="e">
        <f>IF(#REF!&gt;0,#REF!&amp;";
"&amp;#REF!," ")</f>
        <v>#REF!</v>
      </c>
      <c r="E284" s="52" t="str">
        <f ca="1">IF(zgłoszenia[BOŚ Znak sprawy]&gt;0,zgłoszenia[BOŚ Znak sprawy]&amp;"
( "&amp;zgłoszenia[czas rozpatrywania]&amp;" "&amp;"dni )"," ")</f>
        <v>BOŚ.6743.260.2017.MS
( 20 dni )</v>
      </c>
      <c r="F284" s="64">
        <f>IF(zgłoszenia[[#This Row],[Data wpływu wniosku]]&gt;0,zgłoszenia[[#This Row],[Data wpływu wniosku]]," ")</f>
        <v>42815</v>
      </c>
      <c r="G284" s="43">
        <f>IF(zgłoszenia[[#This Row],[Data zakończenia sprawy]]&gt;0,zgłoszenia[[#This Row],[Data zakończenia sprawy]]," ")</f>
        <v>42835</v>
      </c>
      <c r="H284" s="44" t="str">
        <f>IF(zgłoszenia[[#This Row],[Sposób zakończenia]]&gt;0,zgłoszenia[[#This Row],[Sposób zakończenia]]," ")</f>
        <v>brak sprzeciwu - zgłoszenie skuteczne</v>
      </c>
      <c r="I284" s="60" t="e">
        <f>IF(#REF!&gt;0,#REF!,"---")</f>
        <v>#REF!</v>
      </c>
    </row>
    <row r="285" spans="1:9" ht="30" x14ac:dyDescent="0.25">
      <c r="A285" s="51" t="str">
        <f>IF(zgłoszenia[[#This Row],[ID]]&gt;0,zgłoszenia[[#This Row],[Lp.]]&amp;" "&amp;zgłoszenia[[#This Row],[ID]]&amp;"
"&amp;zgłoszenia[[#This Row],[Nr kance- laryjny]]&amp;"/P/15","---")</f>
        <v>282 AA
6034/P/15</v>
      </c>
      <c r="B28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oczyszczalnia ścieków 
gm. Polanów; ob.Warblewo; dz. Nr 24/1</v>
      </c>
      <c r="C285" s="28" t="str">
        <f>IF(zgłoszenia[[#This Row],[Rodzaj zgłoszenia]]&gt;0,zgłoszenia[[#This Row],[Rodzaj zgłoszenia]]," ")</f>
        <v>budowa obiektu - art. 29 ust. 1</v>
      </c>
      <c r="D285" s="47" t="e">
        <f>IF(#REF!&gt;0,#REF!&amp;";
"&amp;#REF!," ")</f>
        <v>#REF!</v>
      </c>
      <c r="E285" s="52" t="str">
        <f ca="1">IF(zgłoszenia[BOŚ Znak sprawy]&gt;0,zgłoszenia[BOŚ Znak sprawy]&amp;"
( "&amp;zgłoszenia[czas rozpatrywania]&amp;" "&amp;"dni )"," ")</f>
        <v>BOŚ.6743.242.2017.AA
( 27 dni )</v>
      </c>
      <c r="F285" s="64">
        <f>IF(zgłoszenia[[#This Row],[Data wpływu wniosku]]&gt;0,zgłoszenia[[#This Row],[Data wpływu wniosku]]," ")</f>
        <v>42816</v>
      </c>
      <c r="G285" s="43">
        <f>IF(zgłoszenia[[#This Row],[Data zakończenia sprawy]]&gt;0,zgłoszenia[[#This Row],[Data zakończenia sprawy]]," ")</f>
        <v>42843</v>
      </c>
      <c r="H285" s="44" t="str">
        <f>IF(zgłoszenia[[#This Row],[Sposób zakończenia]]&gt;0,zgłoszenia[[#This Row],[Sposób zakończenia]]," ")</f>
        <v>brak sprzeciwu - zgłoszenie skuteczne</v>
      </c>
      <c r="I285" s="60" t="e">
        <f>IF(#REF!&gt;0,#REF!,"---")</f>
        <v>#REF!</v>
      </c>
    </row>
    <row r="286" spans="1:9" ht="45" x14ac:dyDescent="0.25">
      <c r="A286" s="51" t="str">
        <f>IF(zgłoszenia[[#This Row],[ID]]&gt;0,zgłoszenia[[#This Row],[Lp.]]&amp;" "&amp;zgłoszenia[[#This Row],[ID]]&amp;"
"&amp;zgłoszenia[[#This Row],[Nr kance- laryjny]]&amp;"/P/15","---")</f>
        <v>283 KŻ
6035/P/15</v>
      </c>
      <c r="B28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ob.Mielno; dz. Nr 749</v>
      </c>
      <c r="C286" s="28" t="str">
        <f>IF(zgłoszenia[[#This Row],[Rodzaj zgłoszenia]]&gt;0,zgłoszenia[[#This Row],[Rodzaj zgłoszenia]]," ")</f>
        <v>tymczasowy obiekt - art. 29 ust. 1, pkt 12</v>
      </c>
      <c r="D286" s="47" t="e">
        <f>IF(#REF!&gt;0,#REF!&amp;";
"&amp;#REF!," ")</f>
        <v>#REF!</v>
      </c>
      <c r="E286" s="52" t="str">
        <f ca="1">IF(zgłoszenia[BOŚ Znak sprawy]&gt;0,zgłoszenia[BOŚ Znak sprawy]&amp;"
( "&amp;zgłoszenia[czas rozpatrywania]&amp;" "&amp;"dni )"," ")</f>
        <v>BOŚ.6743.243.2017.KŻ
( 23 dni )</v>
      </c>
      <c r="F286" s="64">
        <f>IF(zgłoszenia[[#This Row],[Data wpływu wniosku]]&gt;0,zgłoszenia[[#This Row],[Data wpływu wniosku]]," ")</f>
        <v>42816</v>
      </c>
      <c r="G286" s="43">
        <f>IF(zgłoszenia[[#This Row],[Data zakończenia sprawy]]&gt;0,zgłoszenia[[#This Row],[Data zakończenia sprawy]]," ")</f>
        <v>42839</v>
      </c>
      <c r="H286" s="44" t="str">
        <f>IF(zgłoszenia[[#This Row],[Sposób zakończenia]]&gt;0,zgłoszenia[[#This Row],[Sposób zakończenia]]," ")</f>
        <v>brak sprzeciwu - zgłoszenie skuteczne</v>
      </c>
      <c r="I286" s="60" t="e">
        <f>IF(#REF!&gt;0,#REF!,"---")</f>
        <v>#REF!</v>
      </c>
    </row>
    <row r="287" spans="1:9" ht="30" x14ac:dyDescent="0.25">
      <c r="A287" s="51" t="str">
        <f>IF(zgłoszenia[[#This Row],[ID]]&gt;0,zgłoszenia[[#This Row],[Lp.]]&amp;" "&amp;zgłoszenia[[#This Row],[ID]]&amp;"
"&amp;zgłoszenia[[#This Row],[Nr kance- laryjny]]&amp;"/P/15","---")</f>
        <v>284 SR
6048/P/15</v>
      </c>
      <c r="B28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pomost pływający 
gm. Mielno; ob.Mielno; dz. Nr 469/15</v>
      </c>
      <c r="C287" s="28" t="str">
        <f>IF(zgłoszenia[[#This Row],[Rodzaj zgłoszenia]]&gt;0,zgłoszenia[[#This Row],[Rodzaj zgłoszenia]]," ")</f>
        <v>budowa obiektu - art. 29 ust. 1</v>
      </c>
      <c r="D287" s="47" t="e">
        <f>IF(#REF!&gt;0,#REF!&amp;";
"&amp;#REF!," ")</f>
        <v>#REF!</v>
      </c>
      <c r="E287" s="52" t="str">
        <f ca="1">IF(zgłoszenia[BOŚ Znak sprawy]&gt;0,zgłoszenia[BOŚ Znak sprawy]&amp;"
( "&amp;zgłoszenia[czas rozpatrywania]&amp;" "&amp;"dni )"," ")</f>
        <v>BOŚ.6743.253.2017.SR
( 16 dni )</v>
      </c>
      <c r="F287" s="64">
        <f>IF(zgłoszenia[[#This Row],[Data wpływu wniosku]]&gt;0,zgłoszenia[[#This Row],[Data wpływu wniosku]]," ")</f>
        <v>42816</v>
      </c>
      <c r="G287" s="43">
        <f>IF(zgłoszenia[[#This Row],[Data zakończenia sprawy]]&gt;0,zgłoszenia[[#This Row],[Data zakończenia sprawy]]," ")</f>
        <v>42832</v>
      </c>
      <c r="H287" s="44" t="str">
        <f>IF(zgłoszenia[[#This Row],[Sposób zakończenia]]&gt;0,zgłoszenia[[#This Row],[Sposób zakończenia]]," ")</f>
        <v>brak sprzeciwu - zgłoszenie skuteczne</v>
      </c>
      <c r="I287" s="60" t="e">
        <f>IF(#REF!&gt;0,#REF!,"---")</f>
        <v>#REF!</v>
      </c>
    </row>
    <row r="288" spans="1:9" ht="45" x14ac:dyDescent="0.25">
      <c r="A288" s="51" t="str">
        <f>IF(zgłoszenia[[#This Row],[ID]]&gt;0,zgłoszenia[[#This Row],[Lp.]]&amp;" "&amp;zgłoszenia[[#This Row],[ID]]&amp;"
"&amp;zgłoszenia[[#This Row],[Nr kance- laryjny]]&amp;"/P/15","---")</f>
        <v>285 WK
6068/P/15</v>
      </c>
      <c r="B28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ob.Mielno; dz. Nr 54/14</v>
      </c>
      <c r="C288" s="28" t="str">
        <f>IF(zgłoszenia[[#This Row],[Rodzaj zgłoszenia]]&gt;0,zgłoszenia[[#This Row],[Rodzaj zgłoszenia]]," ")</f>
        <v>tymczasowy obiekt - art. 29 ust. 1, pkt 12</v>
      </c>
      <c r="D288" s="47" t="e">
        <f>IF(#REF!&gt;0,#REF!&amp;";
"&amp;#REF!," ")</f>
        <v>#REF!</v>
      </c>
      <c r="E288" s="52" t="str">
        <f ca="1">IF(zgłoszenia[BOŚ Znak sprawy]&gt;0,zgłoszenia[BOŚ Znak sprawy]&amp;"
( "&amp;zgłoszenia[czas rozpatrywania]&amp;" "&amp;"dni )"," ")</f>
        <v>BOŚ.6743.244.2017.WK
( 19 dni )</v>
      </c>
      <c r="F288" s="64">
        <f>IF(zgłoszenia[[#This Row],[Data wpływu wniosku]]&gt;0,zgłoszenia[[#This Row],[Data wpływu wniosku]]," ")</f>
        <v>42816</v>
      </c>
      <c r="G288" s="43">
        <f>IF(zgłoszenia[[#This Row],[Data zakończenia sprawy]]&gt;0,zgłoszenia[[#This Row],[Data zakończenia sprawy]]," ")</f>
        <v>42835</v>
      </c>
      <c r="H288" s="44" t="str">
        <f>IF(zgłoszenia[[#This Row],[Sposób zakończenia]]&gt;0,zgłoszenia[[#This Row],[Sposób zakończenia]]," ")</f>
        <v>brak sprzeciwu - zgłoszenie skuteczne</v>
      </c>
      <c r="I288" s="60" t="e">
        <f>IF(#REF!&gt;0,#REF!,"---")</f>
        <v>#REF!</v>
      </c>
    </row>
    <row r="289" spans="1:9" ht="45" x14ac:dyDescent="0.25">
      <c r="A289" s="51" t="str">
        <f>IF(zgłoszenia[[#This Row],[ID]]&gt;0,zgłoszenia[[#This Row],[Lp.]]&amp;" "&amp;zgłoszenia[[#This Row],[ID]]&amp;"
"&amp;zgłoszenia[[#This Row],[Nr kance- laryjny]]&amp;"/P/15","---")</f>
        <v>286 ŁD
6064/P/15</v>
      </c>
      <c r="B28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przepustu pod drogą 
gm. Biesiekierz; ob.Warnino; dz. Nr 215</v>
      </c>
      <c r="C289" s="28" t="str">
        <f>IF(zgłoszenia[[#This Row],[Rodzaj zgłoszenia]]&gt;0,zgłoszenia[[#This Row],[Rodzaj zgłoszenia]]," ")</f>
        <v>roboty budowlane - art. 29 ust. 2</v>
      </c>
      <c r="D289" s="47" t="e">
        <f>IF(#REF!&gt;0,#REF!&amp;";
"&amp;#REF!," ")</f>
        <v>#REF!</v>
      </c>
      <c r="E289" s="52" t="str">
        <f ca="1">IF(zgłoszenia[BOŚ Znak sprawy]&gt;0,zgłoszenia[BOŚ Znak sprawy]&amp;"
( "&amp;zgłoszenia[czas rozpatrywania]&amp;" "&amp;"dni )"," ")</f>
        <v>BOŚ.6743.291.2017.ŁD
( 21 dni )</v>
      </c>
      <c r="F289" s="64">
        <f>IF(zgłoszenia[[#This Row],[Data wpływu wniosku]]&gt;0,zgłoszenia[[#This Row],[Data wpływu wniosku]]," ")</f>
        <v>42816</v>
      </c>
      <c r="G289" s="43">
        <f>IF(zgłoszenia[[#This Row],[Data zakończenia sprawy]]&gt;0,zgłoszenia[[#This Row],[Data zakończenia sprawy]]," ")</f>
        <v>42837</v>
      </c>
      <c r="H289" s="44" t="str">
        <f>IF(zgłoszenia[[#This Row],[Sposób zakończenia]]&gt;0,zgłoszenia[[#This Row],[Sposób zakończenia]]," ")</f>
        <v>brak sprzeciwu - zgłoszenie skuteczne</v>
      </c>
      <c r="I289" s="60" t="e">
        <f>IF(#REF!&gt;0,#REF!,"---")</f>
        <v>#REF!</v>
      </c>
    </row>
    <row r="290" spans="1:9" ht="45" x14ac:dyDescent="0.25">
      <c r="A290" s="51" t="str">
        <f>IF(zgłoszenia[[#This Row],[ID]]&gt;0,zgłoszenia[[#This Row],[Lp.]]&amp;" "&amp;zgłoszenia[[#This Row],[ID]]&amp;"
"&amp;zgłoszenia[[#This Row],[Nr kance- laryjny]]&amp;"/P/15","---")</f>
        <v>287 MS
6049/P/15</v>
      </c>
      <c r="B29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Sianów; ob.Skwierzynka; dz. Nr 109/9</v>
      </c>
      <c r="C290" s="28" t="str">
        <f>IF(zgłoszenia[[#This Row],[Rodzaj zgłoszenia]]&gt;0,zgłoszenia[[#This Row],[Rodzaj zgłoszenia]]," ")</f>
        <v>roboty budowlane - art. 29 ust. 2</v>
      </c>
      <c r="D290" s="47" t="e">
        <f>IF(#REF!&gt;0,#REF!&amp;";
"&amp;#REF!," ")</f>
        <v>#REF!</v>
      </c>
      <c r="E290" s="52" t="str">
        <f ca="1">IF(zgłoszenia[BOŚ Znak sprawy]&gt;0,zgłoszenia[BOŚ Znak sprawy]&amp;"
( "&amp;zgłoszenia[czas rozpatrywania]&amp;" "&amp;"dni )"," ")</f>
        <v>BOŚ.6743.261.2017.MS
( 20 dni )</v>
      </c>
      <c r="F290" s="64">
        <f>IF(zgłoszenia[[#This Row],[Data wpływu wniosku]]&gt;0,zgłoszenia[[#This Row],[Data wpływu wniosku]]," ")</f>
        <v>42816</v>
      </c>
      <c r="G290" s="43">
        <f>IF(zgłoszenia[[#This Row],[Data zakończenia sprawy]]&gt;0,zgłoszenia[[#This Row],[Data zakończenia sprawy]]," ")</f>
        <v>42836</v>
      </c>
      <c r="H290" s="44" t="str">
        <f>IF(zgłoszenia[[#This Row],[Sposób zakończenia]]&gt;0,zgłoszenia[[#This Row],[Sposób zakończenia]]," ")</f>
        <v>brak sprzeciwu - zgłoszenie skuteczne</v>
      </c>
      <c r="I290" s="60" t="e">
        <f>IF(#REF!&gt;0,#REF!,"---")</f>
        <v>#REF!</v>
      </c>
    </row>
    <row r="291" spans="1:9" ht="45" x14ac:dyDescent="0.25">
      <c r="A291" s="51" t="str">
        <f>IF(zgłoszenia[[#This Row],[ID]]&gt;0,zgłoszenia[[#This Row],[Lp.]]&amp;" "&amp;zgłoszenia[[#This Row],[ID]]&amp;"
"&amp;zgłoszenia[[#This Row],[Nr kance- laryjny]]&amp;"/P/15","---")</f>
        <v>288 AŁ
6075/P/15</v>
      </c>
      <c r="B29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letniskowe 
gm. Mielno; ob.Gąski; dz. Nr 81/56</v>
      </c>
      <c r="C291" s="28" t="str">
        <f>IF(zgłoszenia[[#This Row],[Rodzaj zgłoszenia]]&gt;0,zgłoszenia[[#This Row],[Rodzaj zgłoszenia]]," ")</f>
        <v>zmiana sposobu użytkowania - atr. 71</v>
      </c>
      <c r="D291" s="47" t="e">
        <f>IF(#REF!&gt;0,#REF!&amp;";
"&amp;#REF!," ")</f>
        <v>#REF!</v>
      </c>
      <c r="E291" s="52" t="str">
        <f ca="1">IF(zgłoszenia[BOŚ Znak sprawy]&gt;0,zgłoszenia[BOŚ Znak sprawy]&amp;"
( "&amp;zgłoszenia[czas rozpatrywania]&amp;" "&amp;"dni )"," ")</f>
        <v>BOŚ.6743.254.2017.AŁ
( 21 dni )</v>
      </c>
      <c r="F291" s="64">
        <f>IF(zgłoszenia[[#This Row],[Data wpływu wniosku]]&gt;0,zgłoszenia[[#This Row],[Data wpływu wniosku]]," ")</f>
        <v>42816</v>
      </c>
      <c r="G291" s="43">
        <f>IF(zgłoszenia[[#This Row],[Data zakończenia sprawy]]&gt;0,zgłoszenia[[#This Row],[Data zakończenia sprawy]]," ")</f>
        <v>42837</v>
      </c>
      <c r="H291" s="44" t="str">
        <f>IF(zgłoszenia[[#This Row],[Sposób zakończenia]]&gt;0,zgłoszenia[[#This Row],[Sposób zakończenia]]," ")</f>
        <v>brak sprzeciwu - zgłoszenie skuteczne</v>
      </c>
      <c r="I291" s="60" t="e">
        <f>IF(#REF!&gt;0,#REF!,"---")</f>
        <v>#REF!</v>
      </c>
    </row>
    <row r="292" spans="1:9" ht="45" x14ac:dyDescent="0.25">
      <c r="A292" s="51" t="str">
        <f>IF(zgłoszenia[[#This Row],[ID]]&gt;0,zgłoszenia[[#This Row],[Lp.]]&amp;" "&amp;zgłoszenia[[#This Row],[ID]]&amp;"
"&amp;zgłoszenia[[#This Row],[Nr kance- laryjny]]&amp;"/P/15","---")</f>
        <v>289 IN
6066/P/15</v>
      </c>
      <c r="B29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domek rekreacyjny i pomieszczenia gospodarcze 
gm. Będzino; ob.Łopienica; dz. Nr 14/8</v>
      </c>
      <c r="C292" s="28" t="str">
        <f>IF(zgłoszenia[[#This Row],[Rodzaj zgłoszenia]]&gt;0,zgłoszenia[[#This Row],[Rodzaj zgłoszenia]]," ")</f>
        <v>budowa obiektu - art. 29 ust. 1</v>
      </c>
      <c r="D292" s="47" t="e">
        <f>IF(#REF!&gt;0,#REF!&amp;";
"&amp;#REF!," ")</f>
        <v>#REF!</v>
      </c>
      <c r="E292" s="52" t="str">
        <f ca="1">IF(zgłoszenia[BOŚ Znak sprawy]&gt;0,zgłoszenia[BOŚ Znak sprawy]&amp;"
( "&amp;zgłoszenia[czas rozpatrywania]&amp;" "&amp;"dni )"," ")</f>
        <v>BOŚ.6743.247.2017.IN
( 29 dni )</v>
      </c>
      <c r="F292" s="64">
        <f>IF(zgłoszenia[[#This Row],[Data wpływu wniosku]]&gt;0,zgłoszenia[[#This Row],[Data wpływu wniosku]]," ")</f>
        <v>42816</v>
      </c>
      <c r="G292" s="43">
        <f>IF(zgłoszenia[[#This Row],[Data zakończenia sprawy]]&gt;0,zgłoszenia[[#This Row],[Data zakończenia sprawy]]," ")</f>
        <v>42845</v>
      </c>
      <c r="H292" s="44" t="str">
        <f>IF(zgłoszenia[[#This Row],[Sposób zakończenia]]&gt;0,zgłoszenia[[#This Row],[Sposób zakończenia]]," ")</f>
        <v>brak sprzeciwu - zgłoszenie skuteczne</v>
      </c>
      <c r="I292" s="60" t="e">
        <f>IF(#REF!&gt;0,#REF!,"---")</f>
        <v>#REF!</v>
      </c>
    </row>
    <row r="293" spans="1:9" ht="45" x14ac:dyDescent="0.25">
      <c r="A293" s="51" t="str">
        <f>IF(zgłoszenia[[#This Row],[ID]]&gt;0,zgłoszenia[[#This Row],[Lp.]]&amp;" "&amp;zgłoszenia[[#This Row],[ID]]&amp;"
"&amp;zgłoszenia[[#This Row],[Nr kance- laryjny]]&amp;"/P/15","---")</f>
        <v>290 WK
6069/P/15</v>
      </c>
      <c r="B29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pawilon handlowy 
gm. Mielno; ob.Chłopy; dz. Nr 33</v>
      </c>
      <c r="C293" s="28" t="str">
        <f>IF(zgłoszenia[[#This Row],[Rodzaj zgłoszenia]]&gt;0,zgłoszenia[[#This Row],[Rodzaj zgłoszenia]]," ")</f>
        <v>tymczasowy obiekt - art. 29 ust. 1, pkt 12</v>
      </c>
      <c r="D293" s="47" t="e">
        <f>IF(#REF!&gt;0,#REF!&amp;";
"&amp;#REF!," ")</f>
        <v>#REF!</v>
      </c>
      <c r="E293" s="52" t="str">
        <f ca="1">IF(zgłoszenia[BOŚ Znak sprawy]&gt;0,zgłoszenia[BOŚ Znak sprawy]&amp;"
( "&amp;zgłoszenia[czas rozpatrywania]&amp;" "&amp;"dni )"," ")</f>
        <v>BOŚ.6743.245.2017.WK
( 14 dni )</v>
      </c>
      <c r="F293" s="64">
        <f>IF(zgłoszenia[[#This Row],[Data wpływu wniosku]]&gt;0,zgłoszenia[[#This Row],[Data wpływu wniosku]]," ")</f>
        <v>42816</v>
      </c>
      <c r="G293" s="43">
        <f>IF(zgłoszenia[[#This Row],[Data zakończenia sprawy]]&gt;0,zgłoszenia[[#This Row],[Data zakończenia sprawy]]," ")</f>
        <v>42830</v>
      </c>
      <c r="H293" s="44" t="str">
        <f>IF(zgłoszenia[[#This Row],[Sposób zakończenia]]&gt;0,zgłoszenia[[#This Row],[Sposób zakończenia]]," ")</f>
        <v>brak sprzeciwu - zgłoszenie skuteczne</v>
      </c>
      <c r="I293" s="60" t="e">
        <f>IF(#REF!&gt;0,#REF!,"---")</f>
        <v>#REF!</v>
      </c>
    </row>
    <row r="294" spans="1:9" ht="30" x14ac:dyDescent="0.25">
      <c r="A294" s="51" t="str">
        <f>IF(zgłoszenia[[#This Row],[ID]]&gt;0,zgłoszenia[[#This Row],[Lp.]]&amp;" "&amp;zgłoszenia[[#This Row],[ID]]&amp;"
"&amp;zgłoszenia[[#This Row],[Nr kance- laryjny]]&amp;"/P/15","---")</f>
        <v>291 WK
6014/P/15</v>
      </c>
      <c r="B29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budynku gospodarczego 
gm. Mielno; ob.Gąski; dz. Nr 170/72</v>
      </c>
      <c r="C294" s="28" t="str">
        <f>IF(zgłoszenia[[#This Row],[Rodzaj zgłoszenia]]&gt;0,zgłoszenia[[#This Row],[Rodzaj zgłoszenia]]," ")</f>
        <v>budowa obiektu - art. 29 ust. 1</v>
      </c>
      <c r="D294" s="47" t="e">
        <f>IF(#REF!&gt;0,#REF!&amp;";
"&amp;#REF!," ")</f>
        <v>#REF!</v>
      </c>
      <c r="E294" s="52" t="str">
        <f ca="1">IF(zgłoszenia[BOŚ Znak sprawy]&gt;0,zgłoszenia[BOŚ Znak sprawy]&amp;"
( "&amp;zgłoszenia[czas rozpatrywania]&amp;" "&amp;"dni )"," ")</f>
        <v>BOŚ.6743.246.2017.WK
( 19 dni )</v>
      </c>
      <c r="F294" s="64">
        <f>IF(zgłoszenia[[#This Row],[Data wpływu wniosku]]&gt;0,zgłoszenia[[#This Row],[Data wpływu wniosku]]," ")</f>
        <v>42816</v>
      </c>
      <c r="G294" s="43">
        <f>IF(zgłoszenia[[#This Row],[Data zakończenia sprawy]]&gt;0,zgłoszenia[[#This Row],[Data zakończenia sprawy]]," ")</f>
        <v>42835</v>
      </c>
      <c r="H294" s="44" t="str">
        <f>IF(zgłoszenia[[#This Row],[Sposób zakończenia]]&gt;0,zgłoszenia[[#This Row],[Sposób zakończenia]]," ")</f>
        <v>brak sprzeciwu - zgłoszenie skuteczne</v>
      </c>
      <c r="I294" s="60" t="e">
        <f>IF(#REF!&gt;0,#REF!,"---")</f>
        <v>#REF!</v>
      </c>
    </row>
    <row r="295" spans="1:9" ht="30" x14ac:dyDescent="0.25">
      <c r="A295" s="51" t="str">
        <f>IF(zgłoszenia[[#This Row],[ID]]&gt;0,zgłoszenia[[#This Row],[Lp.]]&amp;" "&amp;zgłoszenia[[#This Row],[ID]]&amp;"
"&amp;zgłoszenia[[#This Row],[Nr kance- laryjny]]&amp;"/P/15","---")</f>
        <v>292 AŁ
6080/P/15</v>
      </c>
      <c r="B29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Mielno; ob.Sarbinowo; dz. Nr 309/5</v>
      </c>
      <c r="C295" s="28" t="str">
        <f>IF(zgłoszenia[[#This Row],[Rodzaj zgłoszenia]]&gt;0,zgłoszenia[[#This Row],[Rodzaj zgłoszenia]]," ")</f>
        <v>jednorodzinne art.29 ust.1 pkt 1a</v>
      </c>
      <c r="D295" s="47" t="e">
        <f>IF(#REF!&gt;0,#REF!&amp;";
"&amp;#REF!," ")</f>
        <v>#REF!</v>
      </c>
      <c r="E295" s="52" t="str">
        <f ca="1">IF(zgłoszenia[BOŚ Znak sprawy]&gt;0,zgłoszenia[BOŚ Znak sprawy]&amp;"
( "&amp;zgłoszenia[czas rozpatrywania]&amp;" "&amp;"dni )"," ")</f>
        <v>BOŚ.6746.30.2017.AŁ
( 21 dni )</v>
      </c>
      <c r="F295" s="64">
        <f>IF(zgłoszenia[[#This Row],[Data wpływu wniosku]]&gt;0,zgłoszenia[[#This Row],[Data wpływu wniosku]]," ")</f>
        <v>42816</v>
      </c>
      <c r="G295" s="43">
        <f>IF(zgłoszenia[[#This Row],[Data zakończenia sprawy]]&gt;0,zgłoszenia[[#This Row],[Data zakończenia sprawy]]," ")</f>
        <v>42837</v>
      </c>
      <c r="H295" s="44" t="str">
        <f>IF(zgłoszenia[[#This Row],[Sposób zakończenia]]&gt;0,zgłoszenia[[#This Row],[Sposób zakończenia]]," ")</f>
        <v>brak sprzeciwu - zgłoszenie skuteczne</v>
      </c>
      <c r="I295" s="60" t="e">
        <f>IF(#REF!&gt;0,#REF!,"---")</f>
        <v>#REF!</v>
      </c>
    </row>
    <row r="296" spans="1:9" ht="30" x14ac:dyDescent="0.25">
      <c r="A296" s="51" t="str">
        <f>IF(zgłoszenia[[#This Row],[ID]]&gt;0,zgłoszenia[[#This Row],[Lp.]]&amp;" "&amp;zgłoszenia[[#This Row],[ID]]&amp;"
"&amp;zgłoszenia[[#This Row],[Nr kance- laryjny]]&amp;"/P/15","---")</f>
        <v>293 AŁ
6081/P/15</v>
      </c>
      <c r="B29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Mielno; ob.Sarbinowo; dz. Nr 313/2</v>
      </c>
      <c r="C296" s="28" t="str">
        <f>IF(zgłoszenia[[#This Row],[Rodzaj zgłoszenia]]&gt;0,zgłoszenia[[#This Row],[Rodzaj zgłoszenia]]," ")</f>
        <v>jednorodzinne art.29 ust.1 pkt 1a</v>
      </c>
      <c r="D296" s="47" t="e">
        <f>IF(#REF!&gt;0,#REF!&amp;";
"&amp;#REF!," ")</f>
        <v>#REF!</v>
      </c>
      <c r="E296" s="52" t="str">
        <f ca="1">IF(zgłoszenia[BOŚ Znak sprawy]&gt;0,zgłoszenia[BOŚ Znak sprawy]&amp;"
( "&amp;zgłoszenia[czas rozpatrywania]&amp;" "&amp;"dni )"," ")</f>
        <v>BOŚ.6746.31.2017.AŁ
( 50 dni )</v>
      </c>
      <c r="F296" s="64">
        <f>IF(zgłoszenia[[#This Row],[Data wpływu wniosku]]&gt;0,zgłoszenia[[#This Row],[Data wpływu wniosku]]," ")</f>
        <v>42816</v>
      </c>
      <c r="G296" s="43">
        <f>IF(zgłoszenia[[#This Row],[Data zakończenia sprawy]]&gt;0,zgłoszenia[[#This Row],[Data zakończenia sprawy]]," ")</f>
        <v>42866</v>
      </c>
      <c r="H296" s="44" t="str">
        <f>IF(zgłoszenia[[#This Row],[Sposób zakończenia]]&gt;0,zgłoszenia[[#This Row],[Sposób zakończenia]]," ")</f>
        <v>brak sprzeciwu - zgłoszenie skuteczne</v>
      </c>
      <c r="I296" s="60" t="e">
        <f>IF(#REF!&gt;0,#REF!,"---")</f>
        <v>#REF!</v>
      </c>
    </row>
    <row r="297" spans="1:9" ht="45" x14ac:dyDescent="0.25">
      <c r="A297" s="51" t="str">
        <f>IF(zgłoszenia[[#This Row],[ID]]&gt;0,zgłoszenia[[#This Row],[Lp.]]&amp;" "&amp;zgłoszenia[[#This Row],[ID]]&amp;"
"&amp;zgłoszenia[[#This Row],[Nr kance- laryjny]]&amp;"/P/15","---")</f>
        <v>294 ŁD
6093/P/15</v>
      </c>
      <c r="B29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odwodnienia z budową i remontem infrastruktury 
gm. Biesiekierz; ob.Kotłowo; dz. Nr 17/3</v>
      </c>
      <c r="C297" s="28" t="str">
        <f>IF(zgłoszenia[[#This Row],[Rodzaj zgłoszenia]]&gt;0,zgłoszenia[[#This Row],[Rodzaj zgłoszenia]]," ")</f>
        <v>budowa obiektu - art. 29 ust. 1</v>
      </c>
      <c r="D297" s="47" t="e">
        <f>IF(#REF!&gt;0,#REF!&amp;";
"&amp;#REF!," ")</f>
        <v>#REF!</v>
      </c>
      <c r="E297" s="52" t="str">
        <f ca="1">IF(zgłoszenia[BOŚ Znak sprawy]&gt;0,zgłoszenia[BOŚ Znak sprawy]&amp;"
( "&amp;zgłoszenia[czas rozpatrywania]&amp;" "&amp;"dni )"," ")</f>
        <v>BOŚ.6743.292.2017.ŁD
( 14 dni )</v>
      </c>
      <c r="F297" s="64">
        <f>IF(zgłoszenia[[#This Row],[Data wpływu wniosku]]&gt;0,zgłoszenia[[#This Row],[Data wpływu wniosku]]," ")</f>
        <v>42816</v>
      </c>
      <c r="G297" s="43">
        <f>IF(zgłoszenia[[#This Row],[Data zakończenia sprawy]]&gt;0,zgłoszenia[[#This Row],[Data zakończenia sprawy]]," ")</f>
        <v>42830</v>
      </c>
      <c r="H297" s="44" t="str">
        <f>IF(zgłoszenia[[#This Row],[Sposób zakończenia]]&gt;0,zgłoszenia[[#This Row],[Sposób zakończenia]]," ")</f>
        <v>brak sprzeciwu - zgłoszenie skuteczne</v>
      </c>
      <c r="I297" s="60" t="e">
        <f>IF(#REF!&gt;0,#REF!,"---")</f>
        <v>#REF!</v>
      </c>
    </row>
    <row r="298" spans="1:9" ht="45" x14ac:dyDescent="0.25">
      <c r="A298" s="51" t="str">
        <f>IF(zgłoszenia[[#This Row],[ID]]&gt;0,zgłoszenia[[#This Row],[Lp.]]&amp;" "&amp;zgłoszenia[[#This Row],[ID]]&amp;"
"&amp;zgłoszenia[[#This Row],[Nr kance- laryjny]]&amp;"/P/15","---")</f>
        <v>295 EJ
6096/P/17/P/15</v>
      </c>
      <c r="B29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 
gm. Świeszyno; ob.Niekłonice; dz. Nr 202/15</v>
      </c>
      <c r="C298" s="28" t="str">
        <f>IF(zgłoszenia[[#This Row],[Rodzaj zgłoszenia]]&gt;0,zgłoszenia[[#This Row],[Rodzaj zgłoszenia]]," ")</f>
        <v>jednorodzinne art.29 ust.1 pkt 1a</v>
      </c>
      <c r="D298" s="47" t="e">
        <f>IF(#REF!&gt;0,#REF!&amp;";
"&amp;#REF!," ")</f>
        <v>#REF!</v>
      </c>
      <c r="E298" s="52" t="str">
        <f ca="1">IF(zgłoszenia[BOŚ Znak sprawy]&gt;0,zgłoszenia[BOŚ Znak sprawy]&amp;"
( "&amp;zgłoszenia[czas rozpatrywania]&amp;" "&amp;"dni )"," ")</f>
        <v>BOŚ.6746.29.2017.EJ
( 20 dni )</v>
      </c>
      <c r="F298" s="64">
        <f>IF(zgłoszenia[[#This Row],[Data wpływu wniosku]]&gt;0,zgłoszenia[[#This Row],[Data wpływu wniosku]]," ")</f>
        <v>42816</v>
      </c>
      <c r="G298" s="43">
        <f>IF(zgłoszenia[[#This Row],[Data zakończenia sprawy]]&gt;0,zgłoszenia[[#This Row],[Data zakończenia sprawy]]," ")</f>
        <v>42836</v>
      </c>
      <c r="H298" s="44" t="str">
        <f>IF(zgłoszenia[[#This Row],[Sposób zakończenia]]&gt;0,zgłoszenia[[#This Row],[Sposób zakończenia]]," ")</f>
        <v>brak sprzeciwu - zgłoszenie skuteczne</v>
      </c>
      <c r="I298" s="60" t="e">
        <f>IF(#REF!&gt;0,#REF!,"---")</f>
        <v>#REF!</v>
      </c>
    </row>
    <row r="299" spans="1:9" ht="45" x14ac:dyDescent="0.25">
      <c r="A299" s="51" t="str">
        <f>IF(zgłoszenia[[#This Row],[ID]]&gt;0,zgłoszenia[[#This Row],[Lp.]]&amp;" "&amp;zgłoszenia[[#This Row],[ID]]&amp;"
"&amp;zgłoszenia[[#This Row],[Nr kance- laryjny]]&amp;"/P/15","---")</f>
        <v>296 WK
6151/P/15</v>
      </c>
      <c r="B29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ob.Sarbinowo; dz. Nr 270/4</v>
      </c>
      <c r="C299" s="28" t="str">
        <f>IF(zgłoszenia[[#This Row],[Rodzaj zgłoszenia]]&gt;0,zgłoszenia[[#This Row],[Rodzaj zgłoszenia]]," ")</f>
        <v>tymczasowy obiekt - art. 29 ust. 1, pkt 12</v>
      </c>
      <c r="D299" s="47" t="e">
        <f>IF(#REF!&gt;0,#REF!&amp;";
"&amp;#REF!," ")</f>
        <v>#REF!</v>
      </c>
      <c r="E299" s="52" t="str">
        <f ca="1">IF(zgłoszenia[BOŚ Znak sprawy]&gt;0,zgłoszenia[BOŚ Znak sprawy]&amp;"
( "&amp;zgłoszenia[czas rozpatrywania]&amp;" "&amp;"dni )"," ")</f>
        <v>BOŚ.6743.250.2017.WK
( 7 dni )</v>
      </c>
      <c r="F299" s="64">
        <f>IF(zgłoszenia[[#This Row],[Data wpływu wniosku]]&gt;0,zgłoszenia[[#This Row],[Data wpływu wniosku]]," ")</f>
        <v>42817</v>
      </c>
      <c r="G299" s="43">
        <f>IF(zgłoszenia[[#This Row],[Data zakończenia sprawy]]&gt;0,zgłoszenia[[#This Row],[Data zakończenia sprawy]]," ")</f>
        <v>42824</v>
      </c>
      <c r="H299" s="44" t="str">
        <f>IF(zgłoszenia[[#This Row],[Sposób zakończenia]]&gt;0,zgłoszenia[[#This Row],[Sposób zakończenia]]," ")</f>
        <v>przekazano wg właściwości</v>
      </c>
      <c r="I299" s="60" t="e">
        <f>IF(#REF!&gt;0,#REF!,"---")</f>
        <v>#REF!</v>
      </c>
    </row>
    <row r="300" spans="1:9" ht="30" x14ac:dyDescent="0.25">
      <c r="A300" s="51" t="str">
        <f>IF(zgłoszenia[[#This Row],[ID]]&gt;0,zgłoszenia[[#This Row],[Lp.]]&amp;" "&amp;zgłoszenia[[#This Row],[ID]]&amp;"
"&amp;zgłoszenia[[#This Row],[Nr kance- laryjny]]&amp;"/P/15","---")</f>
        <v>297 AA
6138/P/15</v>
      </c>
      <c r="B30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dom z bali  
gm. Polanów; ob.Krąg; dz. Nr 112/4</v>
      </c>
      <c r="C300" s="28" t="str">
        <f>IF(zgłoszenia[[#This Row],[Rodzaj zgłoszenia]]&gt;0,zgłoszenia[[#This Row],[Rodzaj zgłoszenia]]," ")</f>
        <v>budowa obiektu - art. 29 ust. 1</v>
      </c>
      <c r="D300" s="47" t="e">
        <f>IF(#REF!&gt;0,#REF!&amp;";
"&amp;#REF!," ")</f>
        <v>#REF!</v>
      </c>
      <c r="E300" s="52" t="str">
        <f ca="1">IF(zgłoszenia[BOŚ Znak sprawy]&gt;0,zgłoszenia[BOŚ Znak sprawy]&amp;"
( "&amp;zgłoszenia[czas rozpatrywania]&amp;" "&amp;"dni )"," ")</f>
        <v>BOŚ.6743.248.2017.AA
( 8 dni )</v>
      </c>
      <c r="F300" s="64">
        <f>IF(zgłoszenia[[#This Row],[Data wpływu wniosku]]&gt;0,zgłoszenia[[#This Row],[Data wpływu wniosku]]," ")</f>
        <v>42817</v>
      </c>
      <c r="G300" s="43">
        <f>IF(zgłoszenia[[#This Row],[Data zakończenia sprawy]]&gt;0,zgłoszenia[[#This Row],[Data zakończenia sprawy]]," ")</f>
        <v>42825</v>
      </c>
      <c r="H300" s="44" t="str">
        <f>IF(zgłoszenia[[#This Row],[Sposób zakończenia]]&gt;0,zgłoszenia[[#This Row],[Sposób zakończenia]]," ")</f>
        <v>brak sprzeciwu - zgłoszenie skuteczne</v>
      </c>
      <c r="I300" s="60" t="e">
        <f>IF(#REF!&gt;0,#REF!,"---")</f>
        <v>#REF!</v>
      </c>
    </row>
    <row r="301" spans="1:9" ht="45" x14ac:dyDescent="0.25">
      <c r="A301" s="51" t="str">
        <f>IF(zgłoszenia[[#This Row],[ID]]&gt;0,zgłoszenia[[#This Row],[Lp.]]&amp;" "&amp;zgłoszenia[[#This Row],[ID]]&amp;"
"&amp;zgłoszenia[[#This Row],[Nr kance- laryjny]]&amp;"/P/15","---")</f>
        <v>298 AA
6188/P/15</v>
      </c>
      <c r="B30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pokrycia dachowego z eternitu 
gm. Polanów; ob.Nacław; dz. Nr 11/15</v>
      </c>
      <c r="C301" s="28" t="str">
        <f>IF(zgłoszenia[[#This Row],[Rodzaj zgłoszenia]]&gt;0,zgłoszenia[[#This Row],[Rodzaj zgłoszenia]]," ")</f>
        <v>roboty budowlane - art. 29 ust. 2</v>
      </c>
      <c r="D301" s="47" t="e">
        <f>IF(#REF!&gt;0,#REF!&amp;";
"&amp;#REF!," ")</f>
        <v>#REF!</v>
      </c>
      <c r="E301" s="52" t="str">
        <f ca="1">IF(zgłoszenia[BOŚ Znak sprawy]&gt;0,zgłoszenia[BOŚ Znak sprawy]&amp;"
( "&amp;zgłoszenia[czas rozpatrywania]&amp;" "&amp;"dni )"," ")</f>
        <v>BOŚ.6743.249.2017.AA
( 26 dni )</v>
      </c>
      <c r="F301" s="64">
        <f>IF(zgłoszenia[[#This Row],[Data wpływu wniosku]]&gt;0,zgłoszenia[[#This Row],[Data wpływu wniosku]]," ")</f>
        <v>42817</v>
      </c>
      <c r="G301" s="43">
        <f>IF(zgłoszenia[[#This Row],[Data zakończenia sprawy]]&gt;0,zgłoszenia[[#This Row],[Data zakończenia sprawy]]," ")</f>
        <v>42843</v>
      </c>
      <c r="H301" s="44" t="str">
        <f>IF(zgłoszenia[[#This Row],[Sposób zakończenia]]&gt;0,zgłoszenia[[#This Row],[Sposób zakończenia]]," ")</f>
        <v>brak sprzeciwu - zgłoszenie skuteczne</v>
      </c>
      <c r="I301" s="60" t="e">
        <f>IF(#REF!&gt;0,#REF!,"---")</f>
        <v>#REF!</v>
      </c>
    </row>
    <row r="302" spans="1:9" ht="45" x14ac:dyDescent="0.25">
      <c r="A302" s="51" t="str">
        <f>IF(zgłoszenia[[#This Row],[ID]]&gt;0,zgłoszenia[[#This Row],[Lp.]]&amp;" "&amp;zgłoszenia[[#This Row],[ID]]&amp;"
"&amp;zgłoszenia[[#This Row],[Nr kance- laryjny]]&amp;"/P/15","---")</f>
        <v>299 SR
6149/P/15</v>
      </c>
      <c r="B30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pokrycia dachowego z eternitu 
gm. Manowo; ob.Manowo; dz. Nr 243/9</v>
      </c>
      <c r="C302" s="28" t="str">
        <f>IF(zgłoszenia[[#This Row],[Rodzaj zgłoszenia]]&gt;0,zgłoszenia[[#This Row],[Rodzaj zgłoszenia]]," ")</f>
        <v>roboty budowlane - art. 29 ust. 2</v>
      </c>
      <c r="D302" s="47" t="e">
        <f>IF(#REF!&gt;0,#REF!&amp;";
"&amp;#REF!," ")</f>
        <v>#REF!</v>
      </c>
      <c r="E302" s="52" t="str">
        <f ca="1">IF(zgłoszenia[BOŚ Znak sprawy]&gt;0,zgłoszenia[BOŚ Znak sprawy]&amp;"
( "&amp;zgłoszenia[czas rozpatrywania]&amp;" "&amp;"dni )"," ")</f>
        <v>BOŚ.6743.252.2017.SR
( 18 dni )</v>
      </c>
      <c r="F302" s="64">
        <f>IF(zgłoszenia[[#This Row],[Data wpływu wniosku]]&gt;0,zgłoszenia[[#This Row],[Data wpływu wniosku]]," ")</f>
        <v>42817</v>
      </c>
      <c r="G302" s="43">
        <f>IF(zgłoszenia[[#This Row],[Data zakończenia sprawy]]&gt;0,zgłoszenia[[#This Row],[Data zakończenia sprawy]]," ")</f>
        <v>42835</v>
      </c>
      <c r="H302" s="44" t="str">
        <f>IF(zgłoszenia[[#This Row],[Sposób zakończenia]]&gt;0,zgłoszenia[[#This Row],[Sposób zakończenia]]," ")</f>
        <v>brak sprzeciwu - zgłoszenie skuteczne</v>
      </c>
      <c r="I302" s="60" t="e">
        <f>IF(#REF!&gt;0,#REF!,"---")</f>
        <v>#REF!</v>
      </c>
    </row>
    <row r="303" spans="1:9" ht="30" x14ac:dyDescent="0.25">
      <c r="A303" s="51" t="str">
        <f>IF(zgłoszenia[[#This Row],[ID]]&gt;0,zgłoszenia[[#This Row],[Lp.]]&amp;" "&amp;zgłoszenia[[#This Row],[ID]]&amp;"
"&amp;zgłoszenia[[#This Row],[Nr kance- laryjny]]&amp;"/P/15","---")</f>
        <v>300 MS
6144/P/15</v>
      </c>
      <c r="B30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garaż 
gm. Sianów; ob.Sucha Koszalińska; dz. Nr 20</v>
      </c>
      <c r="C303" s="28" t="str">
        <f>IF(zgłoszenia[[#This Row],[Rodzaj zgłoszenia]]&gt;0,zgłoszenia[[#This Row],[Rodzaj zgłoszenia]]," ")</f>
        <v>budowa obiektu - art. 29 ust. 1</v>
      </c>
      <c r="D303" s="47" t="e">
        <f>IF(#REF!&gt;0,#REF!&amp;";
"&amp;#REF!," ")</f>
        <v>#REF!</v>
      </c>
      <c r="E303" s="52" t="str">
        <f ca="1">IF(zgłoszenia[BOŚ Znak sprawy]&gt;0,zgłoszenia[BOŚ Znak sprawy]&amp;"
( "&amp;zgłoszenia[czas rozpatrywania]&amp;" "&amp;"dni )"," ")</f>
        <v>BOŚ.6743.262.2017.MS
( 46 dni )</v>
      </c>
      <c r="F303" s="64">
        <f>IF(zgłoszenia[[#This Row],[Data wpływu wniosku]]&gt;0,zgłoszenia[[#This Row],[Data wpływu wniosku]]," ")</f>
        <v>42817</v>
      </c>
      <c r="G303" s="43">
        <f>IF(zgłoszenia[[#This Row],[Data zakończenia sprawy]]&gt;0,zgłoszenia[[#This Row],[Data zakończenia sprawy]]," ")</f>
        <v>42863</v>
      </c>
      <c r="H303" s="44" t="str">
        <f>IF(zgłoszenia[[#This Row],[Sposób zakończenia]]&gt;0,zgłoszenia[[#This Row],[Sposób zakończenia]]," ")</f>
        <v>brak sprzeciwu - zgłoszenie skuteczne</v>
      </c>
      <c r="I303" s="60" t="e">
        <f>IF(#REF!&gt;0,#REF!,"---")</f>
        <v>#REF!</v>
      </c>
    </row>
    <row r="304" spans="1:9" ht="45" x14ac:dyDescent="0.25">
      <c r="A304" s="51" t="str">
        <f>IF(zgłoszenia[[#This Row],[ID]]&gt;0,zgłoszenia[[#This Row],[Lp.]]&amp;" "&amp;zgłoszenia[[#This Row],[ID]]&amp;"
"&amp;zgłoszenia[[#This Row],[Nr kance- laryjny]]&amp;"/P/15","---")</f>
        <v>301 KŻ
6185/P/15</v>
      </c>
      <c r="B30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i przyłącza: kan. san. i wodociągowe 
gm. Mielno; ob.Mielno; dz. Nr 4/48, 4/482, 4/493</v>
      </c>
      <c r="C304" s="28" t="str">
        <f>IF(zgłoszenia[[#This Row],[Rodzaj zgłoszenia]]&gt;0,zgłoszenia[[#This Row],[Rodzaj zgłoszenia]]," ")</f>
        <v>sieci art.29 ust.1 pkt 19a</v>
      </c>
      <c r="D304" s="47" t="e">
        <f>IF(#REF!&gt;0,#REF!&amp;";
"&amp;#REF!," ")</f>
        <v>#REF!</v>
      </c>
      <c r="E304" s="52" t="str">
        <f ca="1">IF(zgłoszenia[BOŚ Znak sprawy]&gt;0,zgłoszenia[BOŚ Znak sprawy]&amp;"
( "&amp;zgłoszenia[czas rozpatrywania]&amp;" "&amp;"dni )"," ")</f>
        <v>BOŚ.6748.17.2017.KŻ
( 20 dni )</v>
      </c>
      <c r="F304" s="64">
        <f>IF(zgłoszenia[[#This Row],[Data wpływu wniosku]]&gt;0,zgłoszenia[[#This Row],[Data wpływu wniosku]]," ")</f>
        <v>42817</v>
      </c>
      <c r="G304" s="43">
        <f>IF(zgłoszenia[[#This Row],[Data zakończenia sprawy]]&gt;0,zgłoszenia[[#This Row],[Data zakończenia sprawy]]," ")</f>
        <v>42837</v>
      </c>
      <c r="H304" s="44" t="str">
        <f>IF(zgłoszenia[[#This Row],[Sposób zakończenia]]&gt;0,zgłoszenia[[#This Row],[Sposób zakończenia]]," ")</f>
        <v>brak sprzeciwu - zgłoszenie skuteczne</v>
      </c>
      <c r="I304" s="60" t="e">
        <f>IF(#REF!&gt;0,#REF!,"---")</f>
        <v>#REF!</v>
      </c>
    </row>
    <row r="305" spans="1:9" ht="30" x14ac:dyDescent="0.25">
      <c r="A305" s="51" t="str">
        <f>IF(zgłoszenia[[#This Row],[ID]]&gt;0,zgłoszenia[[#This Row],[Lp.]]&amp;" "&amp;zgłoszenia[[#This Row],[ID]]&amp;"
"&amp;zgłoszenia[[#This Row],[Nr kance- laryjny]]&amp;"/P/15","---")</f>
        <v>302 WK
6374/P/15</v>
      </c>
      <c r="B30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domek campinogowy 
gm. Mielno; ob.Mielno; dz. Nr 89/2</v>
      </c>
      <c r="C305" s="28" t="str">
        <f>IF(zgłoszenia[[#This Row],[Rodzaj zgłoszenia]]&gt;0,zgłoszenia[[#This Row],[Rodzaj zgłoszenia]]," ")</f>
        <v>rozbiórka obiektu - art. 31</v>
      </c>
      <c r="D305" s="47" t="e">
        <f>IF(#REF!&gt;0,#REF!&amp;";
"&amp;#REF!," ")</f>
        <v>#REF!</v>
      </c>
      <c r="E305" s="52" t="str">
        <f ca="1">IF(zgłoszenia[BOŚ Znak sprawy]&gt;0,zgłoszenia[BOŚ Znak sprawy]&amp;"
( "&amp;zgłoszenia[czas rozpatrywania]&amp;" "&amp;"dni )"," ")</f>
        <v>BOŚ.6743.256.2017.WK
( 24 dni )</v>
      </c>
      <c r="F305" s="64">
        <f>IF(zgłoszenia[[#This Row],[Data wpływu wniosku]]&gt;0,zgłoszenia[[#This Row],[Data wpływu wniosku]]," ")</f>
        <v>42821</v>
      </c>
      <c r="G305" s="43">
        <f>IF(zgłoszenia[[#This Row],[Data zakończenia sprawy]]&gt;0,zgłoszenia[[#This Row],[Data zakończenia sprawy]]," ")</f>
        <v>42845</v>
      </c>
      <c r="H305" s="44" t="str">
        <f>IF(zgłoszenia[[#This Row],[Sposób zakończenia]]&gt;0,zgłoszenia[[#This Row],[Sposób zakończenia]]," ")</f>
        <v>odmowa wszczęcia</v>
      </c>
      <c r="I305" s="60" t="e">
        <f>IF(#REF!&gt;0,#REF!,"---")</f>
        <v>#REF!</v>
      </c>
    </row>
    <row r="306" spans="1:9" ht="30" x14ac:dyDescent="0.25">
      <c r="A306" s="51" t="str">
        <f>IF(zgłoszenia[[#This Row],[ID]]&gt;0,zgłoszenia[[#This Row],[Lp.]]&amp;" "&amp;zgłoszenia[[#This Row],[ID]]&amp;"
"&amp;zgłoszenia[[#This Row],[Nr kance- laryjny]]&amp;"/P/15","---")</f>
        <v>303 WK
6384/P/15</v>
      </c>
      <c r="B30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budynku gospodarczego 
gm. Będzino; ob.Mścice; dz. Nr 181</v>
      </c>
      <c r="C306" s="28" t="str">
        <f>IF(zgłoszenia[[#This Row],[Rodzaj zgłoszenia]]&gt;0,zgłoszenia[[#This Row],[Rodzaj zgłoszenia]]," ")</f>
        <v>rozbiórka obiektu - art. 31</v>
      </c>
      <c r="D306" s="47" t="e">
        <f>IF(#REF!&gt;0,#REF!&amp;";
"&amp;#REF!," ")</f>
        <v>#REF!</v>
      </c>
      <c r="E306" s="52" t="str">
        <f ca="1">IF(zgłoszenia[BOŚ Znak sprawy]&gt;0,zgłoszenia[BOŚ Znak sprawy]&amp;"
( "&amp;zgłoszenia[czas rozpatrywania]&amp;" "&amp;"dni )"," ")</f>
        <v>BOŚ.6743.255.2017.WK
( 11 dni )</v>
      </c>
      <c r="F306" s="64">
        <f>IF(zgłoszenia[[#This Row],[Data wpływu wniosku]]&gt;0,zgłoszenia[[#This Row],[Data wpływu wniosku]]," ")</f>
        <v>42821</v>
      </c>
      <c r="G306" s="43">
        <f>IF(zgłoszenia[[#This Row],[Data zakończenia sprawy]]&gt;0,zgłoszenia[[#This Row],[Data zakończenia sprawy]]," ")</f>
        <v>42832</v>
      </c>
      <c r="H306" s="44" t="str">
        <f>IF(zgłoszenia[[#This Row],[Sposób zakończenia]]&gt;0,zgłoszenia[[#This Row],[Sposób zakończenia]]," ")</f>
        <v>brak sprzeciwu - zgłoszenie skuteczne</v>
      </c>
      <c r="I306" s="60" t="e">
        <f>IF(#REF!&gt;0,#REF!,"---")</f>
        <v>#REF!</v>
      </c>
    </row>
    <row r="307" spans="1:9" ht="45" x14ac:dyDescent="0.25">
      <c r="A307" s="51" t="str">
        <f>IF(zgłoszenia[[#This Row],[ID]]&gt;0,zgłoszenia[[#This Row],[Lp.]]&amp;" "&amp;zgłoszenia[[#This Row],[ID]]&amp;"
"&amp;zgłoszenia[[#This Row],[Nr kance- laryjny]]&amp;"/P/15","---")</f>
        <v>304 WK
6395/P/15</v>
      </c>
      <c r="B30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domek letniskowy, altanka i oczyszczalnia ściekow 
gm. Mielno; ob.Gąski; dz. Nr 105/18</v>
      </c>
      <c r="C307" s="28" t="str">
        <f>IF(zgłoszenia[[#This Row],[Rodzaj zgłoszenia]]&gt;0,zgłoszenia[[#This Row],[Rodzaj zgłoszenia]]," ")</f>
        <v>budowa obiektu - art. 29 ust. 1</v>
      </c>
      <c r="D307" s="47" t="e">
        <f>IF(#REF!&gt;0,#REF!&amp;";
"&amp;#REF!," ")</f>
        <v>#REF!</v>
      </c>
      <c r="E307" s="52" t="str">
        <f ca="1">IF(zgłoszenia[BOŚ Znak sprawy]&gt;0,zgłoszenia[BOŚ Znak sprawy]&amp;"
( "&amp;zgłoszenia[czas rozpatrywania]&amp;" "&amp;"dni )"," ")</f>
        <v>BOŚ.6743.257.2017.WK
( 11 dni )</v>
      </c>
      <c r="F307" s="64">
        <f>IF(zgłoszenia[[#This Row],[Data wpływu wniosku]]&gt;0,zgłoszenia[[#This Row],[Data wpływu wniosku]]," ")</f>
        <v>42821</v>
      </c>
      <c r="G307" s="43">
        <f>IF(zgłoszenia[[#This Row],[Data zakończenia sprawy]]&gt;0,zgłoszenia[[#This Row],[Data zakończenia sprawy]]," ")</f>
        <v>42832</v>
      </c>
      <c r="H307" s="44" t="str">
        <f>IF(zgłoszenia[[#This Row],[Sposób zakończenia]]&gt;0,zgłoszenia[[#This Row],[Sposób zakończenia]]," ")</f>
        <v>brak sprzeciwu - zgłoszenie skuteczne</v>
      </c>
      <c r="I307" s="60" t="e">
        <f>IF(#REF!&gt;0,#REF!,"---")</f>
        <v>#REF!</v>
      </c>
    </row>
    <row r="308" spans="1:9" ht="30" x14ac:dyDescent="0.25">
      <c r="A308" s="51" t="str">
        <f>IF(zgłoszenia[[#This Row],[ID]]&gt;0,zgłoszenia[[#This Row],[Lp.]]&amp;" "&amp;zgłoszenia[[#This Row],[ID]]&amp;"
"&amp;zgłoszenia[[#This Row],[Nr kance- laryjny]]&amp;"/P/15","---")</f>
        <v>305 AŁ
6280/P/15</v>
      </c>
      <c r="B30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ob.Chłopy; dz. Nr 102/21</v>
      </c>
      <c r="C308" s="28" t="str">
        <f>IF(zgłoszenia[[#This Row],[Rodzaj zgłoszenia]]&gt;0,zgłoszenia[[#This Row],[Rodzaj zgłoszenia]]," ")</f>
        <v>jednorodzinne art.29 ust.1 pkt 1a</v>
      </c>
      <c r="D308" s="47" t="e">
        <f>IF(#REF!&gt;0,#REF!&amp;";
"&amp;#REF!," ")</f>
        <v>#REF!</v>
      </c>
      <c r="E308" s="52" t="str">
        <f ca="1">IF(zgłoszenia[BOŚ Znak sprawy]&gt;0,zgłoszenia[BOŚ Znak sprawy]&amp;"
( "&amp;zgłoszenia[czas rozpatrywania]&amp;" "&amp;"dni )"," ")</f>
        <v>BOŚ.6746.32.2017.AŁ
( 21 dni )</v>
      </c>
      <c r="F308" s="64">
        <f>IF(zgłoszenia[[#This Row],[Data wpływu wniosku]]&gt;0,zgłoszenia[[#This Row],[Data wpływu wniosku]]," ")</f>
        <v>42818</v>
      </c>
      <c r="G308" s="43">
        <f>IF(zgłoszenia[[#This Row],[Data zakończenia sprawy]]&gt;0,zgłoszenia[[#This Row],[Data zakończenia sprawy]]," ")</f>
        <v>42839</v>
      </c>
      <c r="H308" s="44" t="str">
        <f>IF(zgłoszenia[[#This Row],[Sposób zakończenia]]&gt;0,zgłoszenia[[#This Row],[Sposób zakończenia]]," ")</f>
        <v>brak sprzeciwu - zgłoszenie skuteczne</v>
      </c>
      <c r="I308" s="60" t="e">
        <f>IF(#REF!&gt;0,#REF!,"---")</f>
        <v>#REF!</v>
      </c>
    </row>
    <row r="309" spans="1:9" ht="30" x14ac:dyDescent="0.25">
      <c r="A309" s="51" t="str">
        <f>IF(zgłoszenia[[#This Row],[ID]]&gt;0,zgłoszenia[[#This Row],[Lp.]]&amp;" "&amp;zgłoszenia[[#This Row],[ID]]&amp;"
"&amp;zgłoszenia[[#This Row],[Nr kance- laryjny]]&amp;"/P/15","---")</f>
        <v>306 MS
6236/P/15</v>
      </c>
      <c r="B30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Sianów; ob.Grabówko; dz. Nr 22</v>
      </c>
      <c r="C309" s="28" t="str">
        <f>IF(zgłoszenia[[#This Row],[Rodzaj zgłoszenia]]&gt;0,zgłoszenia[[#This Row],[Rodzaj zgłoszenia]]," ")</f>
        <v>rozbiórka obiektu - art. 31</v>
      </c>
      <c r="D309" s="47" t="e">
        <f>IF(#REF!&gt;0,#REF!&amp;";
"&amp;#REF!," ")</f>
        <v>#REF!</v>
      </c>
      <c r="E309" s="52" t="str">
        <f ca="1">IF(zgłoszenia[BOŚ Znak sprawy]&gt;0,zgłoszenia[BOŚ Znak sprawy]&amp;"
( "&amp;zgłoszenia[czas rozpatrywania]&amp;" "&amp;"dni )"," ")</f>
        <v>BOŚ.6743.281.2017.MS
( 18 dni )</v>
      </c>
      <c r="F309" s="64">
        <f>IF(zgłoszenia[[#This Row],[Data wpływu wniosku]]&gt;0,zgłoszenia[[#This Row],[Data wpływu wniosku]]," ")</f>
        <v>42818</v>
      </c>
      <c r="G309" s="43">
        <f>IF(zgłoszenia[[#This Row],[Data zakończenia sprawy]]&gt;0,zgłoszenia[[#This Row],[Data zakończenia sprawy]]," ")</f>
        <v>42836</v>
      </c>
      <c r="H309" s="44" t="str">
        <f>IF(zgłoszenia[[#This Row],[Sposób zakończenia]]&gt;0,zgłoszenia[[#This Row],[Sposób zakończenia]]," ")</f>
        <v>brak sprzeciwu - zgłoszenie skuteczne</v>
      </c>
      <c r="I309" s="60" t="e">
        <f>IF(#REF!&gt;0,#REF!,"---")</f>
        <v>#REF!</v>
      </c>
    </row>
    <row r="310" spans="1:9" ht="45" x14ac:dyDescent="0.25">
      <c r="A310" s="51" t="str">
        <f>IF(zgłoszenia[[#This Row],[ID]]&gt;0,zgłoszenia[[#This Row],[Lp.]]&amp;" "&amp;zgłoszenia[[#This Row],[ID]]&amp;"
"&amp;zgłoszenia[[#This Row],[Nr kance- laryjny]]&amp;"/P/15","---")</f>
        <v>307 ŁD
6285/P/15</v>
      </c>
      <c r="B31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393m sieci elektroenergetycznej 
gm. Manowo; ob.Kretomino; dz. Nr 390, 380, 372</v>
      </c>
      <c r="C310" s="28" t="str">
        <f>IF(zgłoszenia[[#This Row],[Rodzaj zgłoszenia]]&gt;0,zgłoszenia[[#This Row],[Rodzaj zgłoszenia]]," ")</f>
        <v>sieci art.29 ust.1 pkt 19a</v>
      </c>
      <c r="D310" s="47" t="e">
        <f>IF(#REF!&gt;0,#REF!&amp;";
"&amp;#REF!," ")</f>
        <v>#REF!</v>
      </c>
      <c r="E310" s="52" t="str">
        <f ca="1">IF(zgłoszenia[BOŚ Znak sprawy]&gt;0,zgłoszenia[BOŚ Znak sprawy]&amp;"
( "&amp;zgłoszenia[czas rozpatrywania]&amp;" "&amp;"dni )"," ")</f>
        <v>BOŚ.6748.294.2017.ŁD
( 19 dni )</v>
      </c>
      <c r="F310" s="64">
        <f>IF(zgłoszenia[[#This Row],[Data wpływu wniosku]]&gt;0,zgłoszenia[[#This Row],[Data wpływu wniosku]]," ")</f>
        <v>42818</v>
      </c>
      <c r="G310" s="43">
        <f>IF(zgłoszenia[[#This Row],[Data zakończenia sprawy]]&gt;0,zgłoszenia[[#This Row],[Data zakończenia sprawy]]," ")</f>
        <v>42837</v>
      </c>
      <c r="H310" s="44" t="str">
        <f>IF(zgłoszenia[[#This Row],[Sposób zakończenia]]&gt;0,zgłoszenia[[#This Row],[Sposób zakończenia]]," ")</f>
        <v>brak sprzeciwu - zgłoszenie skuteczne</v>
      </c>
      <c r="I310" s="60" t="e">
        <f>IF(#REF!&gt;0,#REF!,"---")</f>
        <v>#REF!</v>
      </c>
    </row>
    <row r="311" spans="1:9" ht="30" x14ac:dyDescent="0.25">
      <c r="A311" s="51" t="str">
        <f>IF(zgłoszenia[[#This Row],[ID]]&gt;0,zgłoszenia[[#This Row],[Lp.]]&amp;" "&amp;zgłoszenia[[#This Row],[ID]]&amp;"
"&amp;zgłoszenia[[#This Row],[Nr kance- laryjny]]&amp;"/P/15","---")</f>
        <v>308 ŁD
6282/P/15</v>
      </c>
      <c r="B31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ob.MIelno; dz. Nr 320/21</v>
      </c>
      <c r="C311" s="28" t="str">
        <f>IF(zgłoszenia[[#This Row],[Rodzaj zgłoszenia]]&gt;0,zgłoszenia[[#This Row],[Rodzaj zgłoszenia]]," ")</f>
        <v>jednorodzinne art.29 ust.1 pkt 1a</v>
      </c>
      <c r="D311" s="47" t="e">
        <f>IF(#REF!&gt;0,#REF!&amp;";
"&amp;#REF!," ")</f>
        <v>#REF!</v>
      </c>
      <c r="E311" s="52" t="str">
        <f ca="1">IF(zgłoszenia[BOŚ Znak sprawy]&gt;0,zgłoszenia[BOŚ Znak sprawy]&amp;"
( "&amp;zgłoszenia[czas rozpatrywania]&amp;" "&amp;"dni )"," ")</f>
        <v>BOŚ.6746.35.2017.ŁD
( 19 dni )</v>
      </c>
      <c r="F311" s="64">
        <f>IF(zgłoszenia[[#This Row],[Data wpływu wniosku]]&gt;0,zgłoszenia[[#This Row],[Data wpływu wniosku]]," ")</f>
        <v>42818</v>
      </c>
      <c r="G311" s="43">
        <f>IF(zgłoszenia[[#This Row],[Data zakończenia sprawy]]&gt;0,zgłoszenia[[#This Row],[Data zakończenia sprawy]]," ")</f>
        <v>42837</v>
      </c>
      <c r="H311" s="44" t="str">
        <f>IF(zgłoszenia[[#This Row],[Sposób zakończenia]]&gt;0,zgłoszenia[[#This Row],[Sposób zakończenia]]," ")</f>
        <v>brak sprzeciwu - zgłoszenie skuteczne</v>
      </c>
      <c r="I311" s="60" t="e">
        <f>IF(#REF!&gt;0,#REF!,"---")</f>
        <v>#REF!</v>
      </c>
    </row>
    <row r="312" spans="1:9" ht="30" x14ac:dyDescent="0.25">
      <c r="A312" s="51" t="str">
        <f>IF(zgłoszenia[[#This Row],[ID]]&gt;0,zgłoszenia[[#This Row],[Lp.]]&amp;" "&amp;zgłoszenia[[#This Row],[ID]]&amp;"
"&amp;zgłoszenia[[#This Row],[Nr kance- laryjny]]&amp;"/P/15","---")</f>
        <v>309 ŁD
6274/P/15</v>
      </c>
      <c r="B31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ob.Mielno; dz. Nr 415/23</v>
      </c>
      <c r="C312" s="28" t="str">
        <f>IF(zgłoszenia[[#This Row],[Rodzaj zgłoszenia]]&gt;0,zgłoszenia[[#This Row],[Rodzaj zgłoszenia]]," ")</f>
        <v>jednorodzinne art.29 ust.1 pkt 1a</v>
      </c>
      <c r="D312" s="47" t="e">
        <f>IF(#REF!&gt;0,#REF!&amp;";
"&amp;#REF!," ")</f>
        <v>#REF!</v>
      </c>
      <c r="E312" s="52" t="str">
        <f ca="1">IF(zgłoszenia[BOŚ Znak sprawy]&gt;0,zgłoszenia[BOŚ Znak sprawy]&amp;"
( "&amp;zgłoszenia[czas rozpatrywania]&amp;" "&amp;"dni )"," ")</f>
        <v>BOŚ.6746.34.2017.ŁD
( 19 dni )</v>
      </c>
      <c r="F312" s="64">
        <f>IF(zgłoszenia[[#This Row],[Data wpływu wniosku]]&gt;0,zgłoszenia[[#This Row],[Data wpływu wniosku]]," ")</f>
        <v>42818</v>
      </c>
      <c r="G312" s="43">
        <f>IF(zgłoszenia[[#This Row],[Data zakończenia sprawy]]&gt;0,zgłoszenia[[#This Row],[Data zakończenia sprawy]]," ")</f>
        <v>42837</v>
      </c>
      <c r="H312" s="44" t="str">
        <f>IF(zgłoszenia[[#This Row],[Sposób zakończenia]]&gt;0,zgłoszenia[[#This Row],[Sposób zakończenia]]," ")</f>
        <v>brak sprzeciwu - zgłoszenie skuteczne</v>
      </c>
      <c r="I312" s="60" t="e">
        <f>IF(#REF!&gt;0,#REF!,"---")</f>
        <v>#REF!</v>
      </c>
    </row>
    <row r="313" spans="1:9" ht="45" x14ac:dyDescent="0.25">
      <c r="A313" s="51" t="str">
        <f>IF(zgłoszenia[[#This Row],[ID]]&gt;0,zgłoszenia[[#This Row],[Lp.]]&amp;" "&amp;zgłoszenia[[#This Row],[ID]]&amp;"
"&amp;zgłoszenia[[#This Row],[Nr kance- laryjny]]&amp;"/P/15","---")</f>
        <v>310 AA
6261/P/15</v>
      </c>
      <c r="B31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ocieplenie budynku mieszkalnego 
gm. Bobolice; ob.Drzewiany; dz. Nr 5/15</v>
      </c>
      <c r="C313" s="28" t="str">
        <f>IF(zgłoszenia[[#This Row],[Rodzaj zgłoszenia]]&gt;0,zgłoszenia[[#This Row],[Rodzaj zgłoszenia]]," ")</f>
        <v>roboty budowlane - art. 29 ust. 2</v>
      </c>
      <c r="D313" s="47" t="e">
        <f>IF(#REF!&gt;0,#REF!&amp;";
"&amp;#REF!," ")</f>
        <v>#REF!</v>
      </c>
      <c r="E313" s="52" t="str">
        <f ca="1">IF(zgłoszenia[BOŚ Znak sprawy]&gt;0,zgłoszenia[BOŚ Znak sprawy]&amp;"
( "&amp;zgłoszenia[czas rozpatrywania]&amp;" "&amp;"dni )"," ")</f>
        <v>BOŚ.6743.268.2017.AA
( 41 dni )</v>
      </c>
      <c r="F313" s="64">
        <f>IF(zgłoszenia[[#This Row],[Data wpływu wniosku]]&gt;0,zgłoszenia[[#This Row],[Data wpływu wniosku]]," ")</f>
        <v>42818</v>
      </c>
      <c r="G313" s="43">
        <f>IF(zgłoszenia[[#This Row],[Data zakończenia sprawy]]&gt;0,zgłoszenia[[#This Row],[Data zakończenia sprawy]]," ")</f>
        <v>42859</v>
      </c>
      <c r="H313" s="44" t="str">
        <f>IF(zgłoszenia[[#This Row],[Sposób zakończenia]]&gt;0,zgłoszenia[[#This Row],[Sposób zakończenia]]," ")</f>
        <v>decyzja sprzeciwu</v>
      </c>
      <c r="I313" s="60" t="e">
        <f>IF(#REF!&gt;0,#REF!,"---")</f>
        <v>#REF!</v>
      </c>
    </row>
    <row r="314" spans="1:9" ht="30" x14ac:dyDescent="0.25">
      <c r="A314" s="51" t="str">
        <f>IF(zgłoszenia[[#This Row],[ID]]&gt;0,zgłoszenia[[#This Row],[Lp.]]&amp;" "&amp;zgłoszenia[[#This Row],[ID]]&amp;"
"&amp;zgłoszenia[[#This Row],[Nr kance- laryjny]]&amp;"/P/15","---")</f>
        <v>311 AA
6452/P/15</v>
      </c>
      <c r="B31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oczyszczalnia ścieków 
gm. Polanów; ob.Rekowo; dz. Nr 183/1</v>
      </c>
      <c r="C314" s="28" t="str">
        <f>IF(zgłoszenia[[#This Row],[Rodzaj zgłoszenia]]&gt;0,zgłoszenia[[#This Row],[Rodzaj zgłoszenia]]," ")</f>
        <v>budowa obiektu - art. 29 ust. 1</v>
      </c>
      <c r="D314" s="47" t="e">
        <f>IF(#REF!&gt;0,#REF!&amp;";
"&amp;#REF!," ")</f>
        <v>#REF!</v>
      </c>
      <c r="E314" s="52" t="str">
        <f ca="1">IF(zgłoszenia[BOŚ Znak sprawy]&gt;0,zgłoszenia[BOŚ Znak sprawy]&amp;"
( "&amp;zgłoszenia[czas rozpatrywania]&amp;" "&amp;"dni )"," ")</f>
        <v>BOŚ.6743.271.2017.AA
( 32 dni )</v>
      </c>
      <c r="F314" s="64">
        <f>IF(zgłoszenia[[#This Row],[Data wpływu wniosku]]&gt;0,zgłoszenia[[#This Row],[Data wpływu wniosku]]," ")</f>
        <v>42821</v>
      </c>
      <c r="G314" s="43">
        <f>IF(zgłoszenia[[#This Row],[Data zakończenia sprawy]]&gt;0,zgłoszenia[[#This Row],[Data zakończenia sprawy]]," ")</f>
        <v>42853</v>
      </c>
      <c r="H314" s="44" t="str">
        <f>IF(zgłoszenia[[#This Row],[Sposób zakończenia]]&gt;0,zgłoszenia[[#This Row],[Sposób zakończenia]]," ")</f>
        <v>brak sprzeciwu - zgłoszenie skuteczne</v>
      </c>
      <c r="I314" s="60" t="e">
        <f>IF(#REF!&gt;0,#REF!,"---")</f>
        <v>#REF!</v>
      </c>
    </row>
    <row r="315" spans="1:9" ht="30" x14ac:dyDescent="0.25">
      <c r="A315" s="51" t="str">
        <f>IF(zgłoszenia[[#This Row],[ID]]&gt;0,zgłoszenia[[#This Row],[Lp.]]&amp;" "&amp;zgłoszenia[[#This Row],[ID]]&amp;"
"&amp;zgłoszenia[[#This Row],[Nr kance- laryjny]]&amp;"/P/15","---")</f>
        <v>312 AA
6450/P/15</v>
      </c>
      <c r="B31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oczyszczalnia ścieków 
gm. Polanów; ob.Rekowo; dz. Nr 283/1</v>
      </c>
      <c r="C315" s="28" t="str">
        <f>IF(zgłoszenia[[#This Row],[Rodzaj zgłoszenia]]&gt;0,zgłoszenia[[#This Row],[Rodzaj zgłoszenia]]," ")</f>
        <v>budowa obiektu - art. 29 ust. 1</v>
      </c>
      <c r="D315" s="47" t="e">
        <f>IF(#REF!&gt;0,#REF!&amp;";
"&amp;#REF!," ")</f>
        <v>#REF!</v>
      </c>
      <c r="E315" s="52" t="str">
        <f ca="1">IF(zgłoszenia[BOŚ Znak sprawy]&gt;0,zgłoszenia[BOŚ Znak sprawy]&amp;"
( "&amp;zgłoszenia[czas rozpatrywania]&amp;" "&amp;"dni )"," ")</f>
        <v>BOŚ.6743.270.2017.AA
( 32 dni )</v>
      </c>
      <c r="F315" s="64">
        <f>IF(zgłoszenia[[#This Row],[Data wpływu wniosku]]&gt;0,zgłoszenia[[#This Row],[Data wpływu wniosku]]," ")</f>
        <v>42821</v>
      </c>
      <c r="G315" s="43">
        <f>IF(zgłoszenia[[#This Row],[Data zakończenia sprawy]]&gt;0,zgłoszenia[[#This Row],[Data zakończenia sprawy]]," ")</f>
        <v>42853</v>
      </c>
      <c r="H315" s="44" t="str">
        <f>IF(zgłoszenia[[#This Row],[Sposób zakończenia]]&gt;0,zgłoszenia[[#This Row],[Sposób zakończenia]]," ")</f>
        <v>brak sprzeciwu - zgłoszenie skuteczne</v>
      </c>
      <c r="I315" s="60" t="e">
        <f>IF(#REF!&gt;0,#REF!,"---")</f>
        <v>#REF!</v>
      </c>
    </row>
    <row r="316" spans="1:9" ht="45" x14ac:dyDescent="0.25">
      <c r="A316" s="51" t="str">
        <f>IF(zgłoszenia[[#This Row],[ID]]&gt;0,zgłoszenia[[#This Row],[Lp.]]&amp;" "&amp;zgłoszenia[[#This Row],[ID]]&amp;"
"&amp;zgłoszenia[[#This Row],[Nr kance- laryjny]]&amp;"/P/15","---")</f>
        <v>313 WK
6453/P/15</v>
      </c>
      <c r="B31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ob.Sarbinowo; dz. Nr 328/1</v>
      </c>
      <c r="C316" s="28" t="str">
        <f>IF(zgłoszenia[[#This Row],[Rodzaj zgłoszenia]]&gt;0,zgłoszenia[[#This Row],[Rodzaj zgłoszenia]]," ")</f>
        <v>tymczasowy obiekt - art. 29 ust. 1, pkt 12</v>
      </c>
      <c r="D316" s="47" t="e">
        <f>IF(#REF!&gt;0,#REF!&amp;";
"&amp;#REF!," ")</f>
        <v>#REF!</v>
      </c>
      <c r="E316" s="52" t="str">
        <f ca="1">IF(zgłoszenia[BOŚ Znak sprawy]&gt;0,zgłoszenia[BOŚ Znak sprawy]&amp;"
( "&amp;zgłoszenia[czas rozpatrywania]&amp;" "&amp;"dni )"," ")</f>
        <v>BOŚ.6743.264.2017.WK
( 14 dni )</v>
      </c>
      <c r="F316" s="64">
        <f>IF(zgłoszenia[[#This Row],[Data wpływu wniosku]]&gt;0,zgłoszenia[[#This Row],[Data wpływu wniosku]]," ")</f>
        <v>42821</v>
      </c>
      <c r="G316" s="43">
        <f>IF(zgłoszenia[[#This Row],[Data zakończenia sprawy]]&gt;0,zgłoszenia[[#This Row],[Data zakończenia sprawy]]," ")</f>
        <v>42835</v>
      </c>
      <c r="H316" s="44" t="str">
        <f>IF(zgłoszenia[[#This Row],[Sposób zakończenia]]&gt;0,zgłoszenia[[#This Row],[Sposób zakończenia]]," ")</f>
        <v>brak sprzeciwu - zgłoszenie skuteczne</v>
      </c>
      <c r="I316" s="60" t="e">
        <f>IF(#REF!&gt;0,#REF!,"---")</f>
        <v>#REF!</v>
      </c>
    </row>
    <row r="317" spans="1:9" ht="45" x14ac:dyDescent="0.25">
      <c r="A317" s="51" t="str">
        <f>IF(zgłoszenia[[#This Row],[ID]]&gt;0,zgłoszenia[[#This Row],[Lp.]]&amp;" "&amp;zgłoszenia[[#This Row],[ID]]&amp;"
"&amp;zgłoszenia[[#This Row],[Nr kance- laryjny]]&amp;"/P/15","---")</f>
        <v>314 WK
6451/P/15</v>
      </c>
      <c r="B31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ob.Mielno; dz. Nr 4/266</v>
      </c>
      <c r="C317" s="28" t="str">
        <f>IF(zgłoszenia[[#This Row],[Rodzaj zgłoszenia]]&gt;0,zgłoszenia[[#This Row],[Rodzaj zgłoszenia]]," ")</f>
        <v>tymczasowy obiekt - art. 29 ust. 1, pkt 12</v>
      </c>
      <c r="D317" s="47" t="e">
        <f>IF(#REF!&gt;0,#REF!&amp;";
"&amp;#REF!," ")</f>
        <v>#REF!</v>
      </c>
      <c r="E317" s="52" t="str">
        <f ca="1">IF(zgłoszenia[BOŚ Znak sprawy]&gt;0,zgłoszenia[BOŚ Znak sprawy]&amp;"
( "&amp;zgłoszenia[czas rozpatrywania]&amp;" "&amp;"dni )"," ")</f>
        <v>BOŚ.6743.265.2017.WK
( 17 dni )</v>
      </c>
      <c r="F317" s="64">
        <f>IF(zgłoszenia[[#This Row],[Data wpływu wniosku]]&gt;0,zgłoszenia[[#This Row],[Data wpływu wniosku]]," ")</f>
        <v>42821</v>
      </c>
      <c r="G317" s="43">
        <f>IF(zgłoszenia[[#This Row],[Data zakończenia sprawy]]&gt;0,zgłoszenia[[#This Row],[Data zakończenia sprawy]]," ")</f>
        <v>42838</v>
      </c>
      <c r="H317" s="44" t="str">
        <f>IF(zgłoszenia[[#This Row],[Sposób zakończenia]]&gt;0,zgłoszenia[[#This Row],[Sposób zakończenia]]," ")</f>
        <v>brak sprzeciwu - zgłoszenie skuteczne</v>
      </c>
      <c r="I317" s="60" t="e">
        <f>IF(#REF!&gt;0,#REF!,"---")</f>
        <v>#REF!</v>
      </c>
    </row>
    <row r="318" spans="1:9" ht="45" x14ac:dyDescent="0.25">
      <c r="A318" s="51" t="str">
        <f>IF(zgłoszenia[[#This Row],[ID]]&gt;0,zgłoszenia[[#This Row],[Lp.]]&amp;" "&amp;zgłoszenia[[#This Row],[ID]]&amp;"
"&amp;zgłoszenia[[#This Row],[Nr kance- laryjny]]&amp;"/P/15","---")</f>
        <v>315 WK
6457/P/15</v>
      </c>
      <c r="B31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punkt handlowy 
gm. Mielno; ob.Mielno; dz. Nr 224/26</v>
      </c>
      <c r="C318" s="28" t="str">
        <f>IF(zgłoszenia[[#This Row],[Rodzaj zgłoszenia]]&gt;0,zgłoszenia[[#This Row],[Rodzaj zgłoszenia]]," ")</f>
        <v>tymczasowy obiekt - art. 29 ust. 1, pkt 12</v>
      </c>
      <c r="D318" s="47" t="e">
        <f>IF(#REF!&gt;0,#REF!&amp;";
"&amp;#REF!," ")</f>
        <v>#REF!</v>
      </c>
      <c r="E318" s="52" t="str">
        <f ca="1">IF(zgłoszenia[BOŚ Znak sprawy]&gt;0,zgłoszenia[BOŚ Znak sprawy]&amp;"
( "&amp;zgłoszenia[czas rozpatrywania]&amp;" "&amp;"dni )"," ")</f>
        <v>BOŚ.6743.263.2017.WK
( 39 dni )</v>
      </c>
      <c r="F318" s="64">
        <f>IF(zgłoszenia[[#This Row],[Data wpływu wniosku]]&gt;0,zgłoszenia[[#This Row],[Data wpływu wniosku]]," ")</f>
        <v>42821</v>
      </c>
      <c r="G318" s="43">
        <f>IF(zgłoszenia[[#This Row],[Data zakończenia sprawy]]&gt;0,zgłoszenia[[#This Row],[Data zakończenia sprawy]]," ")</f>
        <v>42860</v>
      </c>
      <c r="H318" s="44" t="str">
        <f>IF(zgłoszenia[[#This Row],[Sposób zakończenia]]&gt;0,zgłoszenia[[#This Row],[Sposób zakończenia]]," ")</f>
        <v>decyzja sprzeciwu</v>
      </c>
      <c r="I318" s="60" t="e">
        <f>IF(#REF!&gt;0,#REF!,"---")</f>
        <v>#REF!</v>
      </c>
    </row>
    <row r="319" spans="1:9" ht="45" x14ac:dyDescent="0.25">
      <c r="A319" s="51" t="str">
        <f>IF(zgłoszenia[[#This Row],[ID]]&gt;0,zgłoszenia[[#This Row],[Lp.]]&amp;" "&amp;zgłoszenia[[#This Row],[ID]]&amp;"
"&amp;zgłoszenia[[#This Row],[Nr kance- laryjny]]&amp;"/P/15","---")</f>
        <v>316 ŁD
6283/P/15</v>
      </c>
      <c r="B31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Biesiekierz; ob.Cieszyn; dz. Nr 61/4</v>
      </c>
      <c r="C319" s="28" t="str">
        <f>IF(zgłoszenia[[#This Row],[Rodzaj zgłoszenia]]&gt;0,zgłoszenia[[#This Row],[Rodzaj zgłoszenia]]," ")</f>
        <v>roboty budowlane - art. 29 ust. 2</v>
      </c>
      <c r="D319" s="47" t="e">
        <f>IF(#REF!&gt;0,#REF!&amp;";
"&amp;#REF!," ")</f>
        <v>#REF!</v>
      </c>
      <c r="E319" s="52" t="str">
        <f ca="1">IF(zgłoszenia[BOŚ Znak sprawy]&gt;0,zgłoszenia[BOŚ Znak sprawy]&amp;"
( "&amp;zgłoszenia[czas rozpatrywania]&amp;" "&amp;"dni )"," ")</f>
        <v>BOŚ.6743.293.2017.ŁD
( 12 dni )</v>
      </c>
      <c r="F319" s="64">
        <f>IF(zgłoszenia[[#This Row],[Data wpływu wniosku]]&gt;0,zgłoszenia[[#This Row],[Data wpływu wniosku]]," ")</f>
        <v>42818</v>
      </c>
      <c r="G319" s="43">
        <f>IF(zgłoszenia[[#This Row],[Data zakończenia sprawy]]&gt;0,zgłoszenia[[#This Row],[Data zakończenia sprawy]]," ")</f>
        <v>42830</v>
      </c>
      <c r="H319" s="44" t="str">
        <f>IF(zgłoszenia[[#This Row],[Sposób zakończenia]]&gt;0,zgłoszenia[[#This Row],[Sposób zakończenia]]," ")</f>
        <v>odmowa wszczęcia</v>
      </c>
      <c r="I319" s="60" t="e">
        <f>IF(#REF!&gt;0,#REF!,"---")</f>
        <v>#REF!</v>
      </c>
    </row>
    <row r="320" spans="1:9" ht="45" x14ac:dyDescent="0.25">
      <c r="A320" s="51" t="str">
        <f>IF(zgłoszenia[[#This Row],[ID]]&gt;0,zgłoszenia[[#This Row],[Lp.]]&amp;" "&amp;zgłoszenia[[#This Row],[ID]]&amp;"
"&amp;zgłoszenia[[#This Row],[Nr kance- laryjny]]&amp;"/P/15","---")</f>
        <v>317 AA
6440/P/15</v>
      </c>
      <c r="B32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obudowa ujęcia wód podziemnych 
gm. Polanów; ob.Krąg; dz. Nr 159</v>
      </c>
      <c r="C320" s="28" t="str">
        <f>IF(zgłoszenia[[#This Row],[Rodzaj zgłoszenia]]&gt;0,zgłoszenia[[#This Row],[Rodzaj zgłoszenia]]," ")</f>
        <v>roboty budowlane - art. 29 ust. 2</v>
      </c>
      <c r="D320" s="47" t="e">
        <f>IF(#REF!&gt;0,#REF!&amp;";
"&amp;#REF!," ")</f>
        <v>#REF!</v>
      </c>
      <c r="E320" s="52" t="str">
        <f ca="1">IF(zgłoszenia[BOŚ Znak sprawy]&gt;0,zgłoszenia[BOŚ Znak sprawy]&amp;"
( "&amp;zgłoszenia[czas rozpatrywania]&amp;" "&amp;"dni )"," ")</f>
        <v>BOŚ.6743.269.2017.AA
( 15 dni )</v>
      </c>
      <c r="F320" s="64">
        <f>IF(zgłoszenia[[#This Row],[Data wpływu wniosku]]&gt;0,zgłoszenia[[#This Row],[Data wpływu wniosku]]," ")</f>
        <v>42821</v>
      </c>
      <c r="G320" s="43">
        <f>IF(zgłoszenia[[#This Row],[Data zakończenia sprawy]]&gt;0,zgłoszenia[[#This Row],[Data zakończenia sprawy]]," ")</f>
        <v>42836</v>
      </c>
      <c r="H320" s="44" t="str">
        <f>IF(zgłoszenia[[#This Row],[Sposób zakończenia]]&gt;0,zgłoszenia[[#This Row],[Sposób zakończenia]]," ")</f>
        <v>odmowa wszczęcia</v>
      </c>
      <c r="I320" s="60" t="e">
        <f>IF(#REF!&gt;0,#REF!,"---")</f>
        <v>#REF!</v>
      </c>
    </row>
    <row r="321" spans="1:9" ht="45" x14ac:dyDescent="0.25">
      <c r="A321" s="51" t="str">
        <f>IF(zgłoszenia[[#This Row],[ID]]&gt;0,zgłoszenia[[#This Row],[Lp.]]&amp;" "&amp;zgłoszenia[[#This Row],[ID]]&amp;"
"&amp;zgłoszenia[[#This Row],[Nr kance- laryjny]]&amp;"/P/15","---")</f>
        <v>318 IN
6533/P/15</v>
      </c>
      <c r="B32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dwóch budynków parterowych rekreacji indywidualnej 
gm. Będzino; ob.Mścice; dz. Nr 77/3</v>
      </c>
      <c r="C321" s="28" t="str">
        <f>IF(zgłoszenia[[#This Row],[Rodzaj zgłoszenia]]&gt;0,zgłoszenia[[#This Row],[Rodzaj zgłoszenia]]," ")</f>
        <v>budowa obiektu - art. 29 ust. 1</v>
      </c>
      <c r="D321" s="47" t="e">
        <f>IF(#REF!&gt;0,#REF!&amp;";
"&amp;#REF!," ")</f>
        <v>#REF!</v>
      </c>
      <c r="E321" s="52" t="str">
        <f ca="1">IF(zgłoszenia[BOŚ Znak sprawy]&gt;0,zgłoszenia[BOŚ Znak sprawy]&amp;"
( "&amp;zgłoszenia[czas rozpatrywania]&amp;" "&amp;"dni )"," ")</f>
        <v>BOŚ.6743.266.2017.IN
( 17 dni )</v>
      </c>
      <c r="F321" s="64">
        <f>IF(zgłoszenia[[#This Row],[Data wpływu wniosku]]&gt;0,zgłoszenia[[#This Row],[Data wpływu wniosku]]," ")</f>
        <v>42822</v>
      </c>
      <c r="G321" s="43">
        <f>IF(zgłoszenia[[#This Row],[Data zakończenia sprawy]]&gt;0,zgłoszenia[[#This Row],[Data zakończenia sprawy]]," ")</f>
        <v>42839</v>
      </c>
      <c r="H321" s="44" t="str">
        <f>IF(zgłoszenia[[#This Row],[Sposób zakończenia]]&gt;0,zgłoszenia[[#This Row],[Sposób zakończenia]]," ")</f>
        <v>brak sprzeciwu - zgłoszenie skuteczne</v>
      </c>
      <c r="I321" s="60" t="e">
        <f>IF(#REF!&gt;0,#REF!,"---")</f>
        <v>#REF!</v>
      </c>
    </row>
    <row r="322" spans="1:9" ht="30" x14ac:dyDescent="0.25">
      <c r="A322" s="51" t="str">
        <f>IF(zgłoszenia[[#This Row],[ID]]&gt;0,zgłoszenia[[#This Row],[Lp.]]&amp;" "&amp;zgłoszenia[[#This Row],[ID]]&amp;"
"&amp;zgłoszenia[[#This Row],[Nr kance- laryjny]]&amp;"/P/15","---")</f>
        <v>319 IN
6534/P/15</v>
      </c>
      <c r="B32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garaż drewniany  
gm. Będzino; ob.Strzeżenice; dz. Nr 175/66</v>
      </c>
      <c r="C322" s="28" t="str">
        <f>IF(zgłoszenia[[#This Row],[Rodzaj zgłoszenia]]&gt;0,zgłoszenia[[#This Row],[Rodzaj zgłoszenia]]," ")</f>
        <v>budowa obiektu - art. 29 ust. 1</v>
      </c>
      <c r="D322" s="47" t="e">
        <f>IF(#REF!&gt;0,#REF!&amp;";
"&amp;#REF!," ")</f>
        <v>#REF!</v>
      </c>
      <c r="E322" s="52" t="str">
        <f ca="1">IF(zgłoszenia[BOŚ Znak sprawy]&gt;0,zgłoszenia[BOŚ Znak sprawy]&amp;"
( "&amp;zgłoszenia[czas rozpatrywania]&amp;" "&amp;"dni )"," ")</f>
        <v>BOŚ.6743.267.2017.IN
( 28 dni )</v>
      </c>
      <c r="F322" s="64">
        <f>IF(zgłoszenia[[#This Row],[Data wpływu wniosku]]&gt;0,zgłoszenia[[#This Row],[Data wpływu wniosku]]," ")</f>
        <v>42822</v>
      </c>
      <c r="G322" s="43">
        <f>IF(zgłoszenia[[#This Row],[Data zakończenia sprawy]]&gt;0,zgłoszenia[[#This Row],[Data zakończenia sprawy]]," ")</f>
        <v>42850</v>
      </c>
      <c r="H322" s="44" t="str">
        <f>IF(zgłoszenia[[#This Row],[Sposób zakończenia]]&gt;0,zgłoszenia[[#This Row],[Sposób zakończenia]]," ")</f>
        <v>brak sprzeciwu - zgłoszenie skuteczne</v>
      </c>
      <c r="I322" s="60" t="e">
        <f>IF(#REF!&gt;0,#REF!,"---")</f>
        <v>#REF!</v>
      </c>
    </row>
    <row r="323" spans="1:9" ht="30" x14ac:dyDescent="0.25">
      <c r="A323" s="51" t="str">
        <f>IF(zgłoszenia[[#This Row],[ID]]&gt;0,zgłoszenia[[#This Row],[Lp.]]&amp;" "&amp;zgłoszenia[[#This Row],[ID]]&amp;"
"&amp;zgłoszenia[[#This Row],[Nr kance- laryjny]]&amp;"/P/15","---")</f>
        <v>320 WK
6545/P/15</v>
      </c>
      <c r="B32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trztery wiaty 
gm. Mielno; ob.Mielno; dz. Nr 322/22</v>
      </c>
      <c r="C323" s="28" t="str">
        <f>IF(zgłoszenia[[#This Row],[Rodzaj zgłoszenia]]&gt;0,zgłoszenia[[#This Row],[Rodzaj zgłoszenia]]," ")</f>
        <v>budowa obiektu - art. 29 ust. 1</v>
      </c>
      <c r="D323" s="47" t="e">
        <f>IF(#REF!&gt;0,#REF!&amp;";
"&amp;#REF!," ")</f>
        <v>#REF!</v>
      </c>
      <c r="E323" s="52" t="str">
        <f ca="1">IF(zgłoszenia[BOŚ Znak sprawy]&gt;0,zgłoszenia[BOŚ Znak sprawy]&amp;"
( "&amp;zgłoszenia[czas rozpatrywania]&amp;" "&amp;"dni )"," ")</f>
        <v>BOŚ.6743.276.2017.WK
( 44 dni )</v>
      </c>
      <c r="F323" s="64">
        <f>IF(zgłoszenia[[#This Row],[Data wpływu wniosku]]&gt;0,zgłoszenia[[#This Row],[Data wpływu wniosku]]," ")</f>
        <v>42822</v>
      </c>
      <c r="G323" s="43">
        <f>IF(zgłoszenia[[#This Row],[Data zakończenia sprawy]]&gt;0,zgłoszenia[[#This Row],[Data zakończenia sprawy]]," ")</f>
        <v>42866</v>
      </c>
      <c r="H323" s="44" t="str">
        <f>IF(zgłoszenia[[#This Row],[Sposób zakończenia]]&gt;0,zgłoszenia[[#This Row],[Sposób zakończenia]]," ")</f>
        <v>brak sprzeciwu - zgłoszenie skuteczne</v>
      </c>
      <c r="I323" s="60" t="e">
        <f>IF(#REF!&gt;0,#REF!,"---")</f>
        <v>#REF!</v>
      </c>
    </row>
    <row r="324" spans="1:9" ht="30" x14ac:dyDescent="0.25">
      <c r="A324" s="51" t="str">
        <f>IF(zgłoszenia[[#This Row],[ID]]&gt;0,zgłoszenia[[#This Row],[Lp.]]&amp;" "&amp;zgłoszenia[[#This Row],[ID]]&amp;"
"&amp;zgłoszenia[[#This Row],[Nr kance- laryjny]]&amp;"/P/15","---")</f>
        <v>321 WK
6626/P/15</v>
      </c>
      <c r="B32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trzy budynki rekreacji indywidualnej 
gm. Mielno; ob.Sarbinowo; dz. Nr 325/34</v>
      </c>
      <c r="C324" s="28" t="str">
        <f>IF(zgłoszenia[[#This Row],[Rodzaj zgłoszenia]]&gt;0,zgłoszenia[[#This Row],[Rodzaj zgłoszenia]]," ")</f>
        <v>budowa obiektu - art. 29 ust. 1</v>
      </c>
      <c r="D324" s="47" t="e">
        <f>IF(#REF!&gt;0,#REF!&amp;";
"&amp;#REF!," ")</f>
        <v>#REF!</v>
      </c>
      <c r="E324" s="52" t="str">
        <f ca="1">IF(zgłoszenia[BOŚ Znak sprawy]&gt;0,zgłoszenia[BOŚ Znak sprawy]&amp;"
( "&amp;zgłoszenia[czas rozpatrywania]&amp;" "&amp;"dni )"," ")</f>
        <v>BOŚ.6743.274.2017.WK
( 36 dni )</v>
      </c>
      <c r="F324" s="64">
        <f>IF(zgłoszenia[[#This Row],[Data wpływu wniosku]]&gt;0,zgłoszenia[[#This Row],[Data wpływu wniosku]]," ")</f>
        <v>42823</v>
      </c>
      <c r="G324" s="43">
        <f>IF(zgłoszenia[[#This Row],[Data zakończenia sprawy]]&gt;0,zgłoszenia[[#This Row],[Data zakończenia sprawy]]," ")</f>
        <v>42859</v>
      </c>
      <c r="H324" s="44" t="str">
        <f>IF(zgłoszenia[[#This Row],[Sposób zakończenia]]&gt;0,zgłoszenia[[#This Row],[Sposób zakończenia]]," ")</f>
        <v>brak sprzeciwu - zgłoszenie skuteczne</v>
      </c>
      <c r="I324" s="60" t="e">
        <f>IF(#REF!&gt;0,#REF!,"---")</f>
        <v>#REF!</v>
      </c>
    </row>
    <row r="325" spans="1:9" ht="30" x14ac:dyDescent="0.25">
      <c r="A325" s="51" t="str">
        <f>IF(zgłoszenia[[#This Row],[ID]]&gt;0,zgłoszenia[[#This Row],[Lp.]]&amp;" "&amp;zgłoszenia[[#This Row],[ID]]&amp;"
"&amp;zgłoszenia[[#This Row],[Nr kance- laryjny]]&amp;"/P/15","---")</f>
        <v>322 WK
6623/P/15</v>
      </c>
      <c r="B32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trzy budynki rekreacji indywidualnej 
gm. Mielno; ob.Sarbinowo; dz. Nr 325/33</v>
      </c>
      <c r="C325" s="28" t="str">
        <f>IF(zgłoszenia[[#This Row],[Rodzaj zgłoszenia]]&gt;0,zgłoszenia[[#This Row],[Rodzaj zgłoszenia]]," ")</f>
        <v>budowa obiektu - art. 29 ust. 1</v>
      </c>
      <c r="D325" s="47" t="e">
        <f>IF(#REF!&gt;0,#REF!&amp;";
"&amp;#REF!," ")</f>
        <v>#REF!</v>
      </c>
      <c r="E325" s="52" t="str">
        <f ca="1">IF(zgłoszenia[BOŚ Znak sprawy]&gt;0,zgłoszenia[BOŚ Znak sprawy]&amp;"
( "&amp;zgłoszenia[czas rozpatrywania]&amp;" "&amp;"dni )"," ")</f>
        <v>BOŚ.6743.273.2017.WK
( 36 dni )</v>
      </c>
      <c r="F325" s="64">
        <f>IF(zgłoszenia[[#This Row],[Data wpływu wniosku]]&gt;0,zgłoszenia[[#This Row],[Data wpływu wniosku]]," ")</f>
        <v>42823</v>
      </c>
      <c r="G325" s="43">
        <f>IF(zgłoszenia[[#This Row],[Data zakończenia sprawy]]&gt;0,zgłoszenia[[#This Row],[Data zakończenia sprawy]]," ")</f>
        <v>42859</v>
      </c>
      <c r="H325" s="44" t="str">
        <f>IF(zgłoszenia[[#This Row],[Sposób zakończenia]]&gt;0,zgłoszenia[[#This Row],[Sposób zakończenia]]," ")</f>
        <v>brak sprzeciwu - zgłoszenie skuteczne</v>
      </c>
      <c r="I325" s="60" t="e">
        <f>IF(#REF!&gt;0,#REF!,"---")</f>
        <v>#REF!</v>
      </c>
    </row>
    <row r="326" spans="1:9" ht="60" x14ac:dyDescent="0.25">
      <c r="A326" s="51" t="str">
        <f>IF(zgłoszenia[[#This Row],[ID]]&gt;0,zgłoszenia[[#This Row],[Lp.]]&amp;" "&amp;zgłoszenia[[#This Row],[ID]]&amp;"
"&amp;zgłoszenia[[#This Row],[Nr kance- laryjny]]&amp;"/P/15","---")</f>
        <v>323 WK
6614/P/15</v>
      </c>
      <c r="B32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rekreacji indywidualnej, dwa budynki gospodarcze, zbiornik bezodpływowy 
gm. Mielno; ob.Mielno; dz. Nr 125</v>
      </c>
      <c r="C326" s="28" t="str">
        <f>IF(zgłoszenia[[#This Row],[Rodzaj zgłoszenia]]&gt;0,zgłoszenia[[#This Row],[Rodzaj zgłoszenia]]," ")</f>
        <v>budowa obiektu - art. 29 ust. 1</v>
      </c>
      <c r="D326" s="47" t="e">
        <f>IF(#REF!&gt;0,#REF!&amp;";
"&amp;#REF!," ")</f>
        <v>#REF!</v>
      </c>
      <c r="E326" s="52" t="str">
        <f ca="1">IF(zgłoszenia[BOŚ Znak sprawy]&gt;0,zgłoszenia[BOŚ Znak sprawy]&amp;"
( "&amp;zgłoszenia[czas rozpatrywania]&amp;" "&amp;"dni )"," ")</f>
        <v>BOŚ.6743.272.2017.WK
( 15 dni )</v>
      </c>
      <c r="F326" s="64">
        <f>IF(zgłoszenia[[#This Row],[Data wpływu wniosku]]&gt;0,zgłoszenia[[#This Row],[Data wpływu wniosku]]," ")</f>
        <v>42823</v>
      </c>
      <c r="G326" s="43">
        <f>IF(zgłoszenia[[#This Row],[Data zakończenia sprawy]]&gt;0,zgłoszenia[[#This Row],[Data zakończenia sprawy]]," ")</f>
        <v>42838</v>
      </c>
      <c r="H326" s="44" t="str">
        <f>IF(zgłoszenia[[#This Row],[Sposób zakończenia]]&gt;0,zgłoszenia[[#This Row],[Sposób zakończenia]]," ")</f>
        <v>brak sprzeciwu - zgłoszenie skuteczne</v>
      </c>
      <c r="I326" s="60" t="e">
        <f>IF(#REF!&gt;0,#REF!,"---")</f>
        <v>#REF!</v>
      </c>
    </row>
    <row r="327" spans="1:9" ht="30" x14ac:dyDescent="0.25">
      <c r="A327" s="51" t="str">
        <f>IF(zgłoszenia[[#This Row],[ID]]&gt;0,zgłoszenia[[#This Row],[Lp.]]&amp;" "&amp;zgłoszenia[[#This Row],[ID]]&amp;"
"&amp;zgłoszenia[[#This Row],[Nr kance- laryjny]]&amp;"/P/15","---")</f>
        <v>324 WK
6628/P/15</v>
      </c>
      <c r="B32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ob.Mielno; dz. Nr 125</v>
      </c>
      <c r="C327" s="28" t="str">
        <f>IF(zgłoszenia[[#This Row],[Rodzaj zgłoszenia]]&gt;0,zgłoszenia[[#This Row],[Rodzaj zgłoszenia]]," ")</f>
        <v>budowa obiektu - art. 29 ust. 1</v>
      </c>
      <c r="D327" s="47" t="e">
        <f>IF(#REF!&gt;0,#REF!&amp;";
"&amp;#REF!," ")</f>
        <v>#REF!</v>
      </c>
      <c r="E327" s="52" t="str">
        <f ca="1">IF(zgłoszenia[BOŚ Znak sprawy]&gt;0,zgłoszenia[BOŚ Znak sprawy]&amp;"
( "&amp;zgłoszenia[czas rozpatrywania]&amp;" "&amp;"dni )"," ")</f>
        <v>BOŚ.6743.275.2017.WK
( 15 dni )</v>
      </c>
      <c r="F327" s="64">
        <f>IF(zgłoszenia[[#This Row],[Data wpływu wniosku]]&gt;0,zgłoszenia[[#This Row],[Data wpływu wniosku]]," ")</f>
        <v>42823</v>
      </c>
      <c r="G327" s="43">
        <f>IF(zgłoszenia[[#This Row],[Data zakończenia sprawy]]&gt;0,zgłoszenia[[#This Row],[Data zakończenia sprawy]]," ")</f>
        <v>42838</v>
      </c>
      <c r="H327" s="44" t="str">
        <f>IF(zgłoszenia[[#This Row],[Sposób zakończenia]]&gt;0,zgłoszenia[[#This Row],[Sposób zakończenia]]," ")</f>
        <v>brak sprzeciwu - zgłoszenie skuteczne</v>
      </c>
      <c r="I327" s="60" t="e">
        <f>IF(#REF!&gt;0,#REF!,"---")</f>
        <v>#REF!</v>
      </c>
    </row>
    <row r="328" spans="1:9" ht="45" x14ac:dyDescent="0.25">
      <c r="A328" s="51" t="str">
        <f>IF(zgłoszenia[[#This Row],[ID]]&gt;0,zgłoszenia[[#This Row],[Lp.]]&amp;" "&amp;zgłoszenia[[#This Row],[ID]]&amp;"
"&amp;zgłoszenia[[#This Row],[Nr kance- laryjny]]&amp;"/P/15","---")</f>
        <v>325 WK
6681/P/15</v>
      </c>
      <c r="B32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wiata nad ogródkiem gastronomicznym 
gm. Mielno; ob.Mielno; dz. Nr 42/44</v>
      </c>
      <c r="C328" s="28" t="str">
        <f>IF(zgłoszenia[[#This Row],[Rodzaj zgłoszenia]]&gt;0,zgłoszenia[[#This Row],[Rodzaj zgłoszenia]]," ")</f>
        <v>tymczasowy obiekt - art. 29 ust. 1, pkt 12</v>
      </c>
      <c r="D328" s="47" t="e">
        <f>IF(#REF!&gt;0,#REF!&amp;";
"&amp;#REF!," ")</f>
        <v>#REF!</v>
      </c>
      <c r="E328" s="52" t="str">
        <f ca="1">IF(zgłoszenia[BOŚ Znak sprawy]&gt;0,zgłoszenia[BOŚ Znak sprawy]&amp;"
( "&amp;zgłoszenia[czas rozpatrywania]&amp;" "&amp;"dni )"," ")</f>
        <v>BOŚ.6743.279.2017.WK
( 13 dni )</v>
      </c>
      <c r="F328" s="64">
        <f>IF(zgłoszenia[[#This Row],[Data wpływu wniosku]]&gt;0,zgłoszenia[[#This Row],[Data wpływu wniosku]]," ")</f>
        <v>42823</v>
      </c>
      <c r="G328" s="43">
        <f>IF(zgłoszenia[[#This Row],[Data zakończenia sprawy]]&gt;0,zgłoszenia[[#This Row],[Data zakończenia sprawy]]," ")</f>
        <v>42836</v>
      </c>
      <c r="H328" s="44" t="str">
        <f>IF(zgłoszenia[[#This Row],[Sposób zakończenia]]&gt;0,zgłoszenia[[#This Row],[Sposób zakończenia]]," ")</f>
        <v>brak sprzeciwu - zgłoszenie skuteczne</v>
      </c>
      <c r="I328" s="60" t="e">
        <f>IF(#REF!&gt;0,#REF!,"---")</f>
        <v>#REF!</v>
      </c>
    </row>
    <row r="329" spans="1:9" ht="45" x14ac:dyDescent="0.25">
      <c r="A329" s="51" t="str">
        <f>IF(zgłoszenia[[#This Row],[ID]]&gt;0,zgłoszenia[[#This Row],[Lp.]]&amp;" "&amp;zgłoszenia[[#This Row],[ID]]&amp;"
"&amp;zgłoszenia[[#This Row],[Nr kance- laryjny]]&amp;"/P/15","---")</f>
        <v>326 WK
6668/P/15</v>
      </c>
      <c r="B32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usytuowanie domków letniskowych kontenerowych 
gm. Mielno; ob.Łazy; dz. Nr 19/1 19/2</v>
      </c>
      <c r="C329" s="28" t="str">
        <f>IF(zgłoszenia[[#This Row],[Rodzaj zgłoszenia]]&gt;0,zgłoszenia[[#This Row],[Rodzaj zgłoszenia]]," ")</f>
        <v>tymczasowy obiekt - art. 29 ust. 1, pkt 12</v>
      </c>
      <c r="D329" s="47" t="e">
        <f>IF(#REF!&gt;0,#REF!&amp;";
"&amp;#REF!," ")</f>
        <v>#REF!</v>
      </c>
      <c r="E329" s="52" t="str">
        <f ca="1">IF(zgłoszenia[BOŚ Znak sprawy]&gt;0,zgłoszenia[BOŚ Znak sprawy]&amp;"
( "&amp;zgłoszenia[czas rozpatrywania]&amp;" "&amp;"dni )"," ")</f>
        <v>BOŚ.6743.278.2017.WK
( 12 dni )</v>
      </c>
      <c r="F329" s="64">
        <f>IF(zgłoszenia[[#This Row],[Data wpływu wniosku]]&gt;0,zgłoszenia[[#This Row],[Data wpływu wniosku]]," ")</f>
        <v>42823</v>
      </c>
      <c r="G329" s="43">
        <f>IF(zgłoszenia[[#This Row],[Data zakończenia sprawy]]&gt;0,zgłoszenia[[#This Row],[Data zakończenia sprawy]]," ")</f>
        <v>42835</v>
      </c>
      <c r="H329" s="44" t="str">
        <f>IF(zgłoszenia[[#This Row],[Sposób zakończenia]]&gt;0,zgłoszenia[[#This Row],[Sposób zakończenia]]," ")</f>
        <v>brak sprzeciwu - zgłoszenie skuteczne</v>
      </c>
      <c r="I329" s="60" t="e">
        <f>IF(#REF!&gt;0,#REF!,"---")</f>
        <v>#REF!</v>
      </c>
    </row>
    <row r="330" spans="1:9" ht="45" x14ac:dyDescent="0.25">
      <c r="A330" s="51" t="str">
        <f>IF(zgłoszenia[[#This Row],[ID]]&gt;0,zgłoszenia[[#This Row],[Lp.]]&amp;" "&amp;zgłoszenia[[#This Row],[ID]]&amp;"
"&amp;zgłoszenia[[#This Row],[Nr kance- laryjny]]&amp;"/P/15","---")</f>
        <v>327 WK
6667/P/15</v>
      </c>
      <c r="B33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handlowy- kontener metalowy 
gm. Mielno; ob.Łazy; dz. Nr 69</v>
      </c>
      <c r="C330" s="28" t="str">
        <f>IF(zgłoszenia[[#This Row],[Rodzaj zgłoszenia]]&gt;0,zgłoszenia[[#This Row],[Rodzaj zgłoszenia]]," ")</f>
        <v>tymczasowy obiekt - art. 29 ust. 1, pkt 12</v>
      </c>
      <c r="D330" s="47" t="e">
        <f>IF(#REF!&gt;0,#REF!&amp;";
"&amp;#REF!," ")</f>
        <v>#REF!</v>
      </c>
      <c r="E330" s="52" t="str">
        <f ca="1">IF(zgłoszenia[BOŚ Znak sprawy]&gt;0,zgłoszenia[BOŚ Znak sprawy]&amp;"
( "&amp;zgłoszenia[czas rozpatrywania]&amp;" "&amp;"dni )"," ")</f>
        <v>BOŚ.6743.277.2017.WK
( 36 dni )</v>
      </c>
      <c r="F330" s="64">
        <f>IF(zgłoszenia[[#This Row],[Data wpływu wniosku]]&gt;0,zgłoszenia[[#This Row],[Data wpływu wniosku]]," ")</f>
        <v>42823</v>
      </c>
      <c r="G330" s="43">
        <f>IF(zgłoszenia[[#This Row],[Data zakończenia sprawy]]&gt;0,zgłoszenia[[#This Row],[Data zakończenia sprawy]]," ")</f>
        <v>42859</v>
      </c>
      <c r="H330" s="44" t="str">
        <f>IF(zgłoszenia[[#This Row],[Sposób zakończenia]]&gt;0,zgłoszenia[[#This Row],[Sposób zakończenia]]," ")</f>
        <v>brak sprzeciwu - zgłoszenie skuteczne</v>
      </c>
      <c r="I330" s="60" t="e">
        <f>IF(#REF!&gt;0,#REF!,"---")</f>
        <v>#REF!</v>
      </c>
    </row>
    <row r="331" spans="1:9" ht="45" x14ac:dyDescent="0.25">
      <c r="A331" s="51" t="str">
        <f>IF(zgłoszenia[[#This Row],[ID]]&gt;0,zgłoszenia[[#This Row],[Lp.]]&amp;" "&amp;zgłoszenia[[#This Row],[ID]]&amp;"
"&amp;zgłoszenia[[#This Row],[Nr kance- laryjny]]&amp;"/P/15","---")</f>
        <v>328 ŁD
6669/P/15</v>
      </c>
      <c r="B33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Biesiekierz; ob.Tatów; dz. Nr 32/1</v>
      </c>
      <c r="C331" s="28" t="str">
        <f>IF(zgłoszenia[[#This Row],[Rodzaj zgłoszenia]]&gt;0,zgłoszenia[[#This Row],[Rodzaj zgłoszenia]]," ")</f>
        <v>roboty budowlane - art. 29 ust. 2</v>
      </c>
      <c r="D331" s="47" t="e">
        <f>IF(#REF!&gt;0,#REF!&amp;";
"&amp;#REF!," ")</f>
        <v>#REF!</v>
      </c>
      <c r="E331" s="52" t="str">
        <f ca="1">IF(zgłoszenia[BOŚ Znak sprawy]&gt;0,zgłoszenia[BOŚ Znak sprawy]&amp;"
( "&amp;zgłoszenia[czas rozpatrywania]&amp;" "&amp;"dni )"," ")</f>
        <v>BOŚ.6743.298.2017.ŁD
( 21 dni )</v>
      </c>
      <c r="F331" s="64">
        <f>IF(zgłoszenia[[#This Row],[Data wpływu wniosku]]&gt;0,zgłoszenia[[#This Row],[Data wpływu wniosku]]," ")</f>
        <v>42823</v>
      </c>
      <c r="G331" s="43">
        <f>IF(zgłoszenia[[#This Row],[Data zakończenia sprawy]]&gt;0,zgłoszenia[[#This Row],[Data zakończenia sprawy]]," ")</f>
        <v>42844</v>
      </c>
      <c r="H331" s="44" t="str">
        <f>IF(zgłoszenia[[#This Row],[Sposób zakończenia]]&gt;0,zgłoszenia[[#This Row],[Sposób zakończenia]]," ")</f>
        <v>brak sprzeciwu - zgłoszenie skuteczne</v>
      </c>
      <c r="I331" s="60" t="e">
        <f>IF(#REF!&gt;0,#REF!,"---")</f>
        <v>#REF!</v>
      </c>
    </row>
    <row r="332" spans="1:9" ht="30" x14ac:dyDescent="0.25">
      <c r="A332" s="51" t="str">
        <f>IF(zgłoszenia[[#This Row],[ID]]&gt;0,zgłoszenia[[#This Row],[Lp.]]&amp;" "&amp;zgłoszenia[[#This Row],[ID]]&amp;"
"&amp;zgłoszenia[[#This Row],[Nr kance- laryjny]]&amp;"/P/15","---")</f>
        <v>329 ŁD
6676/P/15</v>
      </c>
      <c r="B33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trzy budynki rekreacji indywidualnej 
gm. Polanów; ob.Krąg; dz. Nr 39</v>
      </c>
      <c r="C332" s="28" t="str">
        <f>IF(zgłoszenia[[#This Row],[Rodzaj zgłoszenia]]&gt;0,zgłoszenia[[#This Row],[Rodzaj zgłoszenia]]," ")</f>
        <v>budowa obiektu - art. 29 ust. 1</v>
      </c>
      <c r="D332" s="47" t="e">
        <f>IF(#REF!&gt;0,#REF!&amp;";
"&amp;#REF!," ")</f>
        <v>#REF!</v>
      </c>
      <c r="E332" s="52" t="str">
        <f ca="1">IF(zgłoszenia[BOŚ Znak sprawy]&gt;0,zgłoszenia[BOŚ Znak sprawy]&amp;"
( "&amp;zgłoszenia[czas rozpatrywania]&amp;" "&amp;"dni )"," ")</f>
        <v>BOŚ.6743.299.2017.ŁD
( 21 dni )</v>
      </c>
      <c r="F332" s="64">
        <f>IF(zgłoszenia[[#This Row],[Data wpływu wniosku]]&gt;0,zgłoszenia[[#This Row],[Data wpływu wniosku]]," ")</f>
        <v>42823</v>
      </c>
      <c r="G332" s="43">
        <f>IF(zgłoszenia[[#This Row],[Data zakończenia sprawy]]&gt;0,zgłoszenia[[#This Row],[Data zakończenia sprawy]]," ")</f>
        <v>42844</v>
      </c>
      <c r="H332" s="44" t="str">
        <f>IF(zgłoszenia[[#This Row],[Sposób zakończenia]]&gt;0,zgłoszenia[[#This Row],[Sposób zakończenia]]," ")</f>
        <v>brak sprzeciwu - zgłoszenie skuteczne</v>
      </c>
      <c r="I332" s="60" t="e">
        <f>IF(#REF!&gt;0,#REF!,"---")</f>
        <v>#REF!</v>
      </c>
    </row>
    <row r="333" spans="1:9" ht="45" x14ac:dyDescent="0.25">
      <c r="A333" s="51" t="str">
        <f>IF(zgłoszenia[[#This Row],[ID]]&gt;0,zgłoszenia[[#This Row],[Lp.]]&amp;" "&amp;zgłoszenia[[#This Row],[ID]]&amp;"
"&amp;zgłoszenia[[#This Row],[Nr kance- laryjny]]&amp;"/P/15","---")</f>
        <v>330 ŁD
6598/P/15</v>
      </c>
      <c r="B33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tarasu w budynku mieszkalnym 
gm. Biesiekierz; ob.Stare Bielice; dz. Nr 304/7</v>
      </c>
      <c r="C333" s="28" t="str">
        <f>IF(zgłoszenia[[#This Row],[Rodzaj zgłoszenia]]&gt;0,zgłoszenia[[#This Row],[Rodzaj zgłoszenia]]," ")</f>
        <v>roboty budowlane - art. 29 ust. 2</v>
      </c>
      <c r="D333" s="47" t="e">
        <f>IF(#REF!&gt;0,#REF!&amp;";
"&amp;#REF!," ")</f>
        <v>#REF!</v>
      </c>
      <c r="E333" s="52" t="str">
        <f ca="1">IF(zgłoszenia[BOŚ Znak sprawy]&gt;0,zgłoszenia[BOŚ Znak sprawy]&amp;"
( "&amp;zgłoszenia[czas rozpatrywania]&amp;" "&amp;"dni )"," ")</f>
        <v>BOŚ.6743.295.2017.ŁD
( 7 dni )</v>
      </c>
      <c r="F333" s="64">
        <f>IF(zgłoszenia[[#This Row],[Data wpływu wniosku]]&gt;0,zgłoszenia[[#This Row],[Data wpływu wniosku]]," ")</f>
        <v>42823</v>
      </c>
      <c r="G333" s="43">
        <f>IF(zgłoszenia[[#This Row],[Data zakończenia sprawy]]&gt;0,zgłoszenia[[#This Row],[Data zakończenia sprawy]]," ")</f>
        <v>42830</v>
      </c>
      <c r="H333" s="44" t="str">
        <f>IF(zgłoszenia[[#This Row],[Sposób zakończenia]]&gt;0,zgłoszenia[[#This Row],[Sposób zakończenia]]," ")</f>
        <v>odmowa wszczęcia</v>
      </c>
      <c r="I333" s="60" t="e">
        <f>IF(#REF!&gt;0,#REF!,"---")</f>
        <v>#REF!</v>
      </c>
    </row>
    <row r="334" spans="1:9" ht="45" x14ac:dyDescent="0.25">
      <c r="A334" s="51" t="str">
        <f>IF(zgłoszenia[[#This Row],[ID]]&gt;0,zgłoszenia[[#This Row],[Lp.]]&amp;" "&amp;zgłoszenia[[#This Row],[ID]]&amp;"
"&amp;zgłoszenia[[#This Row],[Nr kance- laryjny]]&amp;"/P/15","---")</f>
        <v>331 SR
6683/P/15</v>
      </c>
      <c r="B33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zespół jedenastu budynków rekreacji indywidualnej 
gm. Mielno; ob.Sarbinowo; dz. Nr 56/11</v>
      </c>
      <c r="C334" s="28" t="str">
        <f>IF(zgłoszenia[[#This Row],[Rodzaj zgłoszenia]]&gt;0,zgłoszenia[[#This Row],[Rodzaj zgłoszenia]]," ")</f>
        <v>budowa obiektu - art. 29 ust. 1</v>
      </c>
      <c r="D334" s="47" t="e">
        <f>IF(#REF!&gt;0,#REF!&amp;";
"&amp;#REF!," ")</f>
        <v>#REF!</v>
      </c>
      <c r="E334" s="52" t="str">
        <f ca="1">IF(zgłoszenia[BOŚ Znak sprawy]&gt;0,zgłoszenia[BOŚ Znak sprawy]&amp;"
( "&amp;zgłoszenia[czas rozpatrywania]&amp;" "&amp;"dni )"," ")</f>
        <v>BOŚ.6743.337.2017.SR
( 16 dni )</v>
      </c>
      <c r="F334" s="64">
        <f>IF(zgłoszenia[[#This Row],[Data wpływu wniosku]]&gt;0,zgłoszenia[[#This Row],[Data wpływu wniosku]]," ")</f>
        <v>42823</v>
      </c>
      <c r="G334" s="43">
        <f>IF(zgłoszenia[[#This Row],[Data zakończenia sprawy]]&gt;0,zgłoszenia[[#This Row],[Data zakończenia sprawy]]," ")</f>
        <v>42839</v>
      </c>
      <c r="H334" s="44" t="str">
        <f>IF(zgłoszenia[[#This Row],[Sposób zakończenia]]&gt;0,zgłoszenia[[#This Row],[Sposób zakończenia]]," ")</f>
        <v>decyzja umorzenie</v>
      </c>
      <c r="I334" s="60" t="e">
        <f>IF(#REF!&gt;0,#REF!,"---")</f>
        <v>#REF!</v>
      </c>
    </row>
    <row r="335" spans="1:9" ht="30" x14ac:dyDescent="0.25">
      <c r="A335" s="51" t="str">
        <f>IF(zgłoszenia[[#This Row],[ID]]&gt;0,zgłoszenia[[#This Row],[Lp.]]&amp;" "&amp;zgłoszenia[[#This Row],[ID]]&amp;"
"&amp;zgłoszenia[[#This Row],[Nr kance- laryjny]]&amp;"/P/15","---")</f>
        <v>332 SR
6684/P/15</v>
      </c>
      <c r="B33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garaż 
gm. Manowo; ob.Kretomino; dz. Nr 72/13</v>
      </c>
      <c r="C335" s="28" t="str">
        <f>IF(zgłoszenia[[#This Row],[Rodzaj zgłoszenia]]&gt;0,zgłoszenia[[#This Row],[Rodzaj zgłoszenia]]," ")</f>
        <v>budowa obiektu - art. 29 ust. 1</v>
      </c>
      <c r="D335" s="47" t="e">
        <f>IF(#REF!&gt;0,#REF!&amp;";
"&amp;#REF!," ")</f>
        <v>#REF!</v>
      </c>
      <c r="E335" s="52" t="str">
        <f ca="1">IF(zgłoszenia[BOŚ Znak sprawy]&gt;0,zgłoszenia[BOŚ Znak sprawy]&amp;"
( "&amp;zgłoszenia[czas rozpatrywania]&amp;" "&amp;"dni )"," ")</f>
        <v>BOŚ.6743.336.2017.SR
( 16 dni )</v>
      </c>
      <c r="F335" s="64">
        <f>IF(zgłoszenia[[#This Row],[Data wpływu wniosku]]&gt;0,zgłoszenia[[#This Row],[Data wpływu wniosku]]," ")</f>
        <v>42823</v>
      </c>
      <c r="G335" s="43">
        <f>IF(zgłoszenia[[#This Row],[Data zakończenia sprawy]]&gt;0,zgłoszenia[[#This Row],[Data zakończenia sprawy]]," ")</f>
        <v>42839</v>
      </c>
      <c r="H335" s="44" t="str">
        <f>IF(zgłoszenia[[#This Row],[Sposób zakończenia]]&gt;0,zgłoszenia[[#This Row],[Sposób zakończenia]]," ")</f>
        <v>decyzja umorzenie</v>
      </c>
      <c r="I335" s="60" t="e">
        <f>IF(#REF!&gt;0,#REF!,"---")</f>
        <v>#REF!</v>
      </c>
    </row>
    <row r="336" spans="1:9" ht="45" x14ac:dyDescent="0.25">
      <c r="A336" s="51" t="str">
        <f>IF(zgłoszenia[[#This Row],[ID]]&gt;0,zgłoszenia[[#This Row],[Lp.]]&amp;" "&amp;zgłoszenia[[#This Row],[ID]]&amp;"
"&amp;zgłoszenia[[#This Row],[Nr kance- laryjny]]&amp;"/P/15","---")</f>
        <v>333 MS
6817/P/15</v>
      </c>
      <c r="B33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pokrycia dachowego  
gm. Sianów; ob.Sianów; dz. Nr 390</v>
      </c>
      <c r="C336" s="28" t="str">
        <f>IF(zgłoszenia[[#This Row],[Rodzaj zgłoszenia]]&gt;0,zgłoszenia[[#This Row],[Rodzaj zgłoszenia]]," ")</f>
        <v>roboty budowlane - art. 29 ust. 2</v>
      </c>
      <c r="D336" s="47" t="e">
        <f>IF(#REF!&gt;0,#REF!&amp;";
"&amp;#REF!," ")</f>
        <v>#REF!</v>
      </c>
      <c r="E336" s="52" t="str">
        <f ca="1">IF(zgłoszenia[BOŚ Znak sprawy]&gt;0,zgłoszenia[BOŚ Znak sprawy]&amp;"
( "&amp;zgłoszenia[czas rozpatrywania]&amp;" "&amp;"dni )"," ")</f>
        <v>BOŚ.6743.282.2017.MS
( 18 dni )</v>
      </c>
      <c r="F336" s="64">
        <f>IF(zgłoszenia[[#This Row],[Data wpływu wniosku]]&gt;0,zgłoszenia[[#This Row],[Data wpływu wniosku]]," ")</f>
        <v>42825</v>
      </c>
      <c r="G336" s="43">
        <f>IF(zgłoszenia[[#This Row],[Data zakończenia sprawy]]&gt;0,zgłoszenia[[#This Row],[Data zakończenia sprawy]]," ")</f>
        <v>42843</v>
      </c>
      <c r="H336" s="44" t="str">
        <f>IF(zgłoszenia[[#This Row],[Sposób zakończenia]]&gt;0,zgłoszenia[[#This Row],[Sposób zakończenia]]," ")</f>
        <v>odmowa wszczęcia</v>
      </c>
      <c r="I336" s="60" t="e">
        <f>IF(#REF!&gt;0,#REF!,"---")</f>
        <v>#REF!</v>
      </c>
    </row>
    <row r="337" spans="1:9" ht="30" x14ac:dyDescent="0.25">
      <c r="A337" s="51" t="str">
        <f>IF(zgłoszenia[[#This Row],[ID]]&gt;0,zgłoszenia[[#This Row],[Lp.]]&amp;" "&amp;zgłoszenia[[#This Row],[ID]]&amp;"
"&amp;zgłoszenia[[#This Row],[Nr kance- laryjny]]&amp;"/P/15","---")</f>
        <v>334 WK
6746/P/15</v>
      </c>
      <c r="B33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ob.Niegoszcz; dz. Nr 328/3</v>
      </c>
      <c r="C337" s="28" t="str">
        <f>IF(zgłoszenia[[#This Row],[Rodzaj zgłoszenia]]&gt;0,zgłoszenia[[#This Row],[Rodzaj zgłoszenia]]," ")</f>
        <v>budowa obiektu - art. 29 ust. 1</v>
      </c>
      <c r="D337" s="47" t="e">
        <f>IF(#REF!&gt;0,#REF!&amp;";
"&amp;#REF!," ")</f>
        <v>#REF!</v>
      </c>
      <c r="E337" s="52" t="str">
        <f ca="1">IF(zgłoszenia[BOŚ Znak sprawy]&gt;0,zgłoszenia[BOŚ Znak sprawy]&amp;"
( "&amp;zgłoszenia[czas rozpatrywania]&amp;" "&amp;"dni )"," ")</f>
        <v>BOŚ.6743.280.2017.WK
( 35 dni )</v>
      </c>
      <c r="F337" s="64">
        <f>IF(zgłoszenia[[#This Row],[Data wpływu wniosku]]&gt;0,zgłoszenia[[#This Row],[Data wpływu wniosku]]," ")</f>
        <v>42824</v>
      </c>
      <c r="G337" s="43">
        <f>IF(zgłoszenia[[#This Row],[Data zakończenia sprawy]]&gt;0,zgłoszenia[[#This Row],[Data zakończenia sprawy]]," ")</f>
        <v>42859</v>
      </c>
      <c r="H337" s="44" t="str">
        <f>IF(zgłoszenia[[#This Row],[Sposób zakończenia]]&gt;0,zgłoszenia[[#This Row],[Sposób zakończenia]]," ")</f>
        <v>brak sprzeciwu - zgłoszenie skuteczne</v>
      </c>
      <c r="I337" s="60" t="e">
        <f>IF(#REF!&gt;0,#REF!,"---")</f>
        <v>#REF!</v>
      </c>
    </row>
    <row r="338" spans="1:9" ht="45" x14ac:dyDescent="0.25">
      <c r="A338" s="51" t="str">
        <f>IF(zgłoszenia[[#This Row],[ID]]&gt;0,zgłoszenia[[#This Row],[Lp.]]&amp;" "&amp;zgłoszenia[[#This Row],[ID]]&amp;"
"&amp;zgłoszenia[[#This Row],[Nr kance- laryjny]]&amp;"/P/15","---")</f>
        <v>335 AŁ
6734/P/15</v>
      </c>
      <c r="B33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nawierzchni- chodnika 
gm. Mielno; ob.Łazy; dz. Nr 24/2</v>
      </c>
      <c r="C338" s="28" t="str">
        <f>IF(zgłoszenia[[#This Row],[Rodzaj zgłoszenia]]&gt;0,zgłoszenia[[#This Row],[Rodzaj zgłoszenia]]," ")</f>
        <v>roboty budowlane - art. 29 ust. 2</v>
      </c>
      <c r="D338" s="47" t="e">
        <f>IF(#REF!&gt;0,#REF!&amp;";
"&amp;#REF!," ")</f>
        <v>#REF!</v>
      </c>
      <c r="E338" s="52" t="str">
        <f ca="1">IF(zgłoszenia[BOŚ Znak sprawy]&gt;0,zgłoszenia[BOŚ Znak sprawy]&amp;"
( "&amp;zgłoszenia[czas rozpatrywania]&amp;" "&amp;"dni )"," ")</f>
        <v>BOŚ.6743.300.2017.AŁ
( 21 dni )</v>
      </c>
      <c r="F338" s="64">
        <f>IF(zgłoszenia[[#This Row],[Data wpływu wniosku]]&gt;0,zgłoszenia[[#This Row],[Data wpływu wniosku]]," ")</f>
        <v>42824</v>
      </c>
      <c r="G338" s="43">
        <f>IF(zgłoszenia[[#This Row],[Data zakończenia sprawy]]&gt;0,zgłoszenia[[#This Row],[Data zakończenia sprawy]]," ")</f>
        <v>42845</v>
      </c>
      <c r="H338" s="44" t="str">
        <f>IF(zgłoszenia[[#This Row],[Sposób zakończenia]]&gt;0,zgłoszenia[[#This Row],[Sposób zakończenia]]," ")</f>
        <v>brak sprzeciwu - zgłoszenie skuteczne</v>
      </c>
      <c r="I338" s="60" t="e">
        <f>IF(#REF!&gt;0,#REF!,"---")</f>
        <v>#REF!</v>
      </c>
    </row>
    <row r="339" spans="1:9" ht="30" x14ac:dyDescent="0.25">
      <c r="A339" s="51" t="str">
        <f>IF(zgłoszenia[[#This Row],[ID]]&gt;0,zgłoszenia[[#This Row],[Lp.]]&amp;" "&amp;zgłoszenia[[#This Row],[ID]]&amp;"
"&amp;zgłoszenia[[#This Row],[Nr kance- laryjny]]&amp;"/P/15","---")</f>
        <v>336 SR
6735/P/15</v>
      </c>
      <c r="B33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cztery budynki rekreacji indywidualnej 
gm. Mielno; ob.Gąski; dz. Nr 45/38</v>
      </c>
      <c r="C339" s="28" t="str">
        <f>IF(zgłoszenia[[#This Row],[Rodzaj zgłoszenia]]&gt;0,zgłoszenia[[#This Row],[Rodzaj zgłoszenia]]," ")</f>
        <v>budowa obiektu - art. 29 ust. 1</v>
      </c>
      <c r="D339" s="47" t="e">
        <f>IF(#REF!&gt;0,#REF!&amp;";
"&amp;#REF!," ")</f>
        <v>#REF!</v>
      </c>
      <c r="E339" s="52" t="str">
        <f ca="1">IF(zgłoszenia[BOŚ Znak sprawy]&gt;0,zgłoszenia[BOŚ Znak sprawy]&amp;"
( "&amp;zgłoszenia[czas rozpatrywania]&amp;" "&amp;"dni )"," ")</f>
        <v>BOŚ.6743.338.2017.SR
( 15 dni )</v>
      </c>
      <c r="F339" s="64">
        <f>IF(zgłoszenia[[#This Row],[Data wpływu wniosku]]&gt;0,zgłoszenia[[#This Row],[Data wpływu wniosku]]," ")</f>
        <v>42824</v>
      </c>
      <c r="G339" s="43">
        <f>IF(zgłoszenia[[#This Row],[Data zakończenia sprawy]]&gt;0,zgłoszenia[[#This Row],[Data zakończenia sprawy]]," ")</f>
        <v>42839</v>
      </c>
      <c r="H339" s="44" t="str">
        <f>IF(zgłoszenia[[#This Row],[Sposób zakończenia]]&gt;0,zgłoszenia[[#This Row],[Sposób zakończenia]]," ")</f>
        <v>brak sprzeciwu - zgłoszenie skuteczne</v>
      </c>
      <c r="I339" s="60" t="e">
        <f>IF(#REF!&gt;0,#REF!,"---")</f>
        <v>#REF!</v>
      </c>
    </row>
    <row r="340" spans="1:9" ht="30" x14ac:dyDescent="0.25">
      <c r="A340" s="51" t="str">
        <f>IF(zgłoszenia[[#This Row],[ID]]&gt;0,zgłoszenia[[#This Row],[Lp.]]&amp;" "&amp;zgłoszenia[[#This Row],[ID]]&amp;"
"&amp;zgłoszenia[[#This Row],[Nr kance- laryjny]]&amp;"/P/15","---")</f>
        <v>337 AA
6736/P/15</v>
      </c>
      <c r="B34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oranżeria 
gm. Polanów; ob.Polanów; dz. Nr 222</v>
      </c>
      <c r="C340" s="28" t="str">
        <f>IF(zgłoszenia[[#This Row],[Rodzaj zgłoszenia]]&gt;0,zgłoszenia[[#This Row],[Rodzaj zgłoszenia]]," ")</f>
        <v>budowa obiektu - art. 29 ust. 1</v>
      </c>
      <c r="D340" s="47" t="e">
        <f>IF(#REF!&gt;0,#REF!&amp;";
"&amp;#REF!," ")</f>
        <v>#REF!</v>
      </c>
      <c r="E340" s="52" t="str">
        <f ca="1">IF(zgłoszenia[BOŚ Znak sprawy]&gt;0,zgłoszenia[BOŚ Znak sprawy]&amp;"
( "&amp;zgłoszenia[czas rozpatrywania]&amp;" "&amp;"dni )"," ")</f>
        <v>BOŚ.6743.287.2017.AA
( 15 dni )</v>
      </c>
      <c r="F340" s="64">
        <f>IF(zgłoszenia[[#This Row],[Data wpływu wniosku]]&gt;0,zgłoszenia[[#This Row],[Data wpływu wniosku]]," ")</f>
        <v>42824</v>
      </c>
      <c r="G340" s="43">
        <f>IF(zgłoszenia[[#This Row],[Data zakończenia sprawy]]&gt;0,zgłoszenia[[#This Row],[Data zakończenia sprawy]]," ")</f>
        <v>42839</v>
      </c>
      <c r="H340" s="44" t="str">
        <f>IF(zgłoszenia[[#This Row],[Sposób zakończenia]]&gt;0,zgłoszenia[[#This Row],[Sposób zakończenia]]," ")</f>
        <v>brak sprzeciwu - zgłoszenie skuteczne</v>
      </c>
      <c r="I340" s="60" t="e">
        <f>IF(#REF!&gt;0,#REF!,"---")</f>
        <v>#REF!</v>
      </c>
    </row>
    <row r="341" spans="1:9" ht="30" x14ac:dyDescent="0.25">
      <c r="A341" s="51" t="str">
        <f>IF(zgłoszenia[[#This Row],[ID]]&gt;0,zgłoszenia[[#This Row],[Lp.]]&amp;" "&amp;zgłoszenia[[#This Row],[ID]]&amp;"
"&amp;zgłoszenia[[#This Row],[Nr kance- laryjny]]&amp;"/P/15","---")</f>
        <v>338 SR
6866/P/15</v>
      </c>
      <c r="B34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wodociągowa 
gm. Manowo; ob.Cewlino; dz. Nr 142, 271</v>
      </c>
      <c r="C341" s="28" t="str">
        <f>IF(zgłoszenia[[#This Row],[Rodzaj zgłoszenia]]&gt;0,zgłoszenia[[#This Row],[Rodzaj zgłoszenia]]," ")</f>
        <v>sieci art.29 ust.1 pkt 19a</v>
      </c>
      <c r="D341" s="47" t="e">
        <f>IF(#REF!&gt;0,#REF!&amp;";
"&amp;#REF!," ")</f>
        <v>#REF!</v>
      </c>
      <c r="E341" s="52" t="str">
        <f ca="1">IF(zgłoszenia[BOŚ Znak sprawy]&gt;0,zgłoszenia[BOŚ Znak sprawy]&amp;"
( "&amp;zgłoszenia[czas rozpatrywania]&amp;" "&amp;"dni )"," ")</f>
        <v>BOŚ.6748.20.2017.SR
( 34 dni )</v>
      </c>
      <c r="F341" s="64">
        <f>IF(zgłoszenia[[#This Row],[Data wpływu wniosku]]&gt;0,zgłoszenia[[#This Row],[Data wpływu wniosku]]," ")</f>
        <v>42825</v>
      </c>
      <c r="G341" s="43">
        <f>IF(zgłoszenia[[#This Row],[Data zakończenia sprawy]]&gt;0,zgłoszenia[[#This Row],[Data zakończenia sprawy]]," ")</f>
        <v>42859</v>
      </c>
      <c r="H341" s="44" t="str">
        <f>IF(zgłoszenia[[#This Row],[Sposób zakończenia]]&gt;0,zgłoszenia[[#This Row],[Sposób zakończenia]]," ")</f>
        <v>brak sprzeciwu - zgłoszenie skuteczne</v>
      </c>
      <c r="I341" s="60" t="e">
        <f>IF(#REF!&gt;0,#REF!,"---")</f>
        <v>#REF!</v>
      </c>
    </row>
    <row r="342" spans="1:9" ht="30" x14ac:dyDescent="0.25">
      <c r="A342" s="51" t="str">
        <f>IF(zgłoszenia[[#This Row],[ID]]&gt;0,zgłoszenia[[#This Row],[Lp.]]&amp;" "&amp;zgłoszenia[[#This Row],[ID]]&amp;"
"&amp;zgłoszenia[[#This Row],[Nr kance- laryjny]]&amp;"/P/15","---")</f>
        <v>339 SR
6855/P/15</v>
      </c>
      <c r="B34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Manowo; ob.Manowo; dz. Nr 216/7</v>
      </c>
      <c r="C342" s="28" t="str">
        <f>IF(zgłoszenia[[#This Row],[Rodzaj zgłoszenia]]&gt;0,zgłoszenia[[#This Row],[Rodzaj zgłoszenia]]," ")</f>
        <v>jednorodzinne art.29 ust.1 pkt 1a</v>
      </c>
      <c r="D342" s="47" t="e">
        <f>IF(#REF!&gt;0,#REF!&amp;";
"&amp;#REF!," ")</f>
        <v>#REF!</v>
      </c>
      <c r="E342" s="52" t="str">
        <f ca="1">IF(zgłoszenia[BOŚ Znak sprawy]&gt;0,zgłoszenia[BOŚ Znak sprawy]&amp;"
( "&amp;zgłoszenia[czas rozpatrywania]&amp;" "&amp;"dni )"," ")</f>
        <v>BOŚ.6746.37.2017.SR
( 19 dni )</v>
      </c>
      <c r="F342" s="64">
        <f>IF(zgłoszenia[[#This Row],[Data wpływu wniosku]]&gt;0,zgłoszenia[[#This Row],[Data wpływu wniosku]]," ")</f>
        <v>42825</v>
      </c>
      <c r="G342" s="43">
        <f>IF(zgłoszenia[[#This Row],[Data zakończenia sprawy]]&gt;0,zgłoszenia[[#This Row],[Data zakończenia sprawy]]," ")</f>
        <v>42844</v>
      </c>
      <c r="H342" s="44" t="str">
        <f>IF(zgłoszenia[[#This Row],[Sposób zakończenia]]&gt;0,zgłoszenia[[#This Row],[Sposób zakończenia]]," ")</f>
        <v>decyzja umorzenie</v>
      </c>
      <c r="I342" s="60" t="e">
        <f>IF(#REF!&gt;0,#REF!,"---")</f>
        <v>#REF!</v>
      </c>
    </row>
    <row r="343" spans="1:9" ht="45" x14ac:dyDescent="0.25">
      <c r="A343" s="51" t="str">
        <f>IF(zgłoszenia[[#This Row],[ID]]&gt;0,zgłoszenia[[#This Row],[Lp.]]&amp;" "&amp;zgłoszenia[[#This Row],[ID]]&amp;"
"&amp;zgłoszenia[[#This Row],[Nr kance- laryjny]]&amp;"/P/15","---")</f>
        <v>340 KŻ
6865/P/15</v>
      </c>
      <c r="B34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przyłacze wodociągowe  
gm. Manowo; ob.Cewlino; dz. Nr 208/28, 271</v>
      </c>
      <c r="C343" s="28" t="str">
        <f>IF(zgłoszenia[[#This Row],[Rodzaj zgłoszenia]]&gt;0,zgłoszenia[[#This Row],[Rodzaj zgłoszenia]]," ")</f>
        <v>budowa obiektu - art. 29 ust. 1</v>
      </c>
      <c r="D343" s="47" t="e">
        <f>IF(#REF!&gt;0,#REF!&amp;";
"&amp;#REF!," ")</f>
        <v>#REF!</v>
      </c>
      <c r="E343" s="52" t="str">
        <f ca="1">IF(zgłoszenia[BOŚ Znak sprawy]&gt;0,zgłoszenia[BOŚ Znak sprawy]&amp;"
( "&amp;zgłoszenia[czas rozpatrywania]&amp;" "&amp;"dni )"," ")</f>
        <v>BOŚ.6743.286.2017.KŻ
( 14 dni )</v>
      </c>
      <c r="F343" s="64">
        <f>IF(zgłoszenia[[#This Row],[Data wpływu wniosku]]&gt;0,zgłoszenia[[#This Row],[Data wpływu wniosku]]," ")</f>
        <v>42825</v>
      </c>
      <c r="G343" s="43">
        <f>IF(zgłoszenia[[#This Row],[Data zakończenia sprawy]]&gt;0,zgłoszenia[[#This Row],[Data zakończenia sprawy]]," ")</f>
        <v>42839</v>
      </c>
      <c r="H343" s="44" t="str">
        <f>IF(zgłoszenia[[#This Row],[Sposób zakończenia]]&gt;0,zgłoszenia[[#This Row],[Sposób zakończenia]]," ")</f>
        <v>brak sprzeciwu - zgłoszenie skuteczne</v>
      </c>
      <c r="I343" s="60" t="e">
        <f>IF(#REF!&gt;0,#REF!,"---")</f>
        <v>#REF!</v>
      </c>
    </row>
    <row r="344" spans="1:9" ht="45" x14ac:dyDescent="0.25">
      <c r="A344" s="51" t="str">
        <f>IF(zgłoszenia[[#This Row],[ID]]&gt;0,zgłoszenia[[#This Row],[Lp.]]&amp;" "&amp;zgłoszenia[[#This Row],[ID]]&amp;"
"&amp;zgłoszenia[[#This Row],[Nr kance- laryjny]]&amp;"/P/15","---")</f>
        <v>341 KŻ
6864/P/15</v>
      </c>
      <c r="B34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przyłacze wodociągowe  
gm. Manowo; ob.Cewlino; dz. Nr 208/10, 271</v>
      </c>
      <c r="C344" s="28" t="str">
        <f>IF(zgłoszenia[[#This Row],[Rodzaj zgłoszenia]]&gt;0,zgłoszenia[[#This Row],[Rodzaj zgłoszenia]]," ")</f>
        <v>budowa obiektu - art. 29 ust. 1</v>
      </c>
      <c r="D344" s="47" t="e">
        <f>IF(#REF!&gt;0,#REF!&amp;";
"&amp;#REF!," ")</f>
        <v>#REF!</v>
      </c>
      <c r="E344" s="52" t="str">
        <f ca="1">IF(zgłoszenia[BOŚ Znak sprawy]&gt;0,zgłoszenia[BOŚ Znak sprawy]&amp;"
( "&amp;zgłoszenia[czas rozpatrywania]&amp;" "&amp;"dni )"," ")</f>
        <v>BOŚ.6743.285.2017.KŻ
( 14 dni )</v>
      </c>
      <c r="F344" s="64">
        <f>IF(zgłoszenia[[#This Row],[Data wpływu wniosku]]&gt;0,zgłoszenia[[#This Row],[Data wpływu wniosku]]," ")</f>
        <v>42825</v>
      </c>
      <c r="G344" s="43">
        <f>IF(zgłoszenia[[#This Row],[Data zakończenia sprawy]]&gt;0,zgłoszenia[[#This Row],[Data zakończenia sprawy]]," ")</f>
        <v>42839</v>
      </c>
      <c r="H344" s="44" t="str">
        <f>IF(zgłoszenia[[#This Row],[Sposób zakończenia]]&gt;0,zgłoszenia[[#This Row],[Sposób zakończenia]]," ")</f>
        <v>brak sprzeciwu - zgłoszenie skuteczne</v>
      </c>
      <c r="I344" s="60" t="e">
        <f>IF(#REF!&gt;0,#REF!,"---")</f>
        <v>#REF!</v>
      </c>
    </row>
    <row r="345" spans="1:9" ht="30" x14ac:dyDescent="0.25">
      <c r="A345" s="51" t="str">
        <f>IF(zgłoszenia[[#This Row],[ID]]&gt;0,zgłoszenia[[#This Row],[Lp.]]&amp;" "&amp;zgłoszenia[[#This Row],[ID]]&amp;"
"&amp;zgłoszenia[[#This Row],[Nr kance- laryjny]]&amp;"/P/15","---")</f>
        <v>342 MS
6859/P/15</v>
      </c>
      <c r="B34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garażowe 
gm. Sianów; ob.Sianów; dz. Nr 68/2</v>
      </c>
      <c r="C345" s="28" t="str">
        <f>IF(zgłoszenia[[#This Row],[Rodzaj zgłoszenia]]&gt;0,zgłoszenia[[#This Row],[Rodzaj zgłoszenia]]," ")</f>
        <v>budowa obiektu - art. 29 ust. 1</v>
      </c>
      <c r="D345" s="47" t="e">
        <f>IF(#REF!&gt;0,#REF!&amp;";
"&amp;#REF!," ")</f>
        <v>#REF!</v>
      </c>
      <c r="E345" s="52" t="str">
        <f ca="1">IF(zgłoszenia[BOŚ Znak sprawy]&gt;0,zgłoszenia[BOŚ Znak sprawy]&amp;"
( "&amp;zgłoszenia[czas rozpatrywania]&amp;" "&amp;"dni )"," ")</f>
        <v>BOŚ.6743.288.2017.MS
( 41 dni )</v>
      </c>
      <c r="F345" s="64">
        <f>IF(zgłoszenia[[#This Row],[Data wpływu wniosku]]&gt;0,zgłoszenia[[#This Row],[Data wpływu wniosku]]," ")</f>
        <v>42825</v>
      </c>
      <c r="G345" s="43">
        <f>IF(zgłoszenia[[#This Row],[Data zakończenia sprawy]]&gt;0,zgłoszenia[[#This Row],[Data zakończenia sprawy]]," ")</f>
        <v>42866</v>
      </c>
      <c r="H345" s="44" t="str">
        <f>IF(zgłoszenia[[#This Row],[Sposób zakończenia]]&gt;0,zgłoszenia[[#This Row],[Sposób zakończenia]]," ")</f>
        <v>decyzja sprzeciwu</v>
      </c>
      <c r="I345" s="60" t="e">
        <f>IF(#REF!&gt;0,#REF!,"---")</f>
        <v>#REF!</v>
      </c>
    </row>
    <row r="346" spans="1:9" ht="45" x14ac:dyDescent="0.25">
      <c r="A346" s="51" t="str">
        <f>IF(zgłoszenia[[#This Row],[ID]]&gt;0,zgłoszenia[[#This Row],[Lp.]]&amp;" "&amp;zgłoszenia[[#This Row],[ID]]&amp;"
"&amp;zgłoszenia[[#This Row],[Nr kance- laryjny]]&amp;"/P/15","---")</f>
        <v>343 KŻ
6838/P/15</v>
      </c>
      <c r="B34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tymczasowe urządzenia rekreacyjne 
gm. Mielno; ob.Mielno; dz. Nr 42/68</v>
      </c>
      <c r="C346" s="28" t="str">
        <f>IF(zgłoszenia[[#This Row],[Rodzaj zgłoszenia]]&gt;0,zgłoszenia[[#This Row],[Rodzaj zgłoszenia]]," ")</f>
        <v>tymczasowy obiekt - art. 29 ust. 1, pkt 12</v>
      </c>
      <c r="D346" s="47" t="e">
        <f>IF(#REF!&gt;0,#REF!&amp;";
"&amp;#REF!," ")</f>
        <v>#REF!</v>
      </c>
      <c r="E346" s="52" t="str">
        <f ca="1">IF(zgłoszenia[BOŚ Znak sprawy]&gt;0,zgłoszenia[BOŚ Znak sprawy]&amp;"
( "&amp;zgłoszenia[czas rozpatrywania]&amp;" "&amp;"dni )"," ")</f>
        <v>BOŚ.6743.284.2017.KŻ
( 18 dni )</v>
      </c>
      <c r="F346" s="64">
        <f>IF(zgłoszenia[[#This Row],[Data wpływu wniosku]]&gt;0,zgłoszenia[[#This Row],[Data wpływu wniosku]]," ")</f>
        <v>42825</v>
      </c>
      <c r="G346" s="43">
        <f>IF(zgłoszenia[[#This Row],[Data zakończenia sprawy]]&gt;0,zgłoszenia[[#This Row],[Data zakończenia sprawy]]," ")</f>
        <v>42843</v>
      </c>
      <c r="H346" s="44" t="str">
        <f>IF(zgłoszenia[[#This Row],[Sposób zakończenia]]&gt;0,zgłoszenia[[#This Row],[Sposób zakończenia]]," ")</f>
        <v>brak sprzeciwu - zgłoszenie skuteczne</v>
      </c>
      <c r="I346" s="60" t="e">
        <f>IF(#REF!&gt;0,#REF!,"---")</f>
        <v>#REF!</v>
      </c>
    </row>
    <row r="347" spans="1:9" ht="45" x14ac:dyDescent="0.25">
      <c r="A347" s="51" t="str">
        <f>IF(zgłoszenia[[#This Row],[ID]]&gt;0,zgłoszenia[[#This Row],[Lp.]]&amp;" "&amp;zgłoszenia[[#This Row],[ID]]&amp;"
"&amp;zgłoszenia[[#This Row],[Nr kance- laryjny]]&amp;"/P/15","---")</f>
        <v>344 AŁ
6942/P/15</v>
      </c>
      <c r="B34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wolnostojące budynki rekreacji indywidualnej 
gm. Mielno; ob.Mielenko; dz. Nr 325/20</v>
      </c>
      <c r="C347" s="28" t="str">
        <f>IF(zgłoszenia[[#This Row],[Rodzaj zgłoszenia]]&gt;0,zgłoszenia[[#This Row],[Rodzaj zgłoszenia]]," ")</f>
        <v>budowa obiektu - art. 29 ust. 1</v>
      </c>
      <c r="D347" s="47" t="e">
        <f>IF(#REF!&gt;0,#REF!&amp;";
"&amp;#REF!," ")</f>
        <v>#REF!</v>
      </c>
      <c r="E347" s="52" t="str">
        <f ca="1">IF(zgłoszenia[BOŚ Znak sprawy]&gt;0,zgłoszenia[BOŚ Znak sprawy]&amp;"
( "&amp;zgłoszenia[czas rozpatrywania]&amp;" "&amp;"dni )"," ")</f>
        <v>BOŚ.6743.303.2017.AŁ
( 38 dni )</v>
      </c>
      <c r="F347" s="64">
        <f>IF(zgłoszenia[[#This Row],[Data wpływu wniosku]]&gt;0,zgłoszenia[[#This Row],[Data wpływu wniosku]]," ")</f>
        <v>42828</v>
      </c>
      <c r="G347" s="43">
        <f>IF(zgłoszenia[[#This Row],[Data zakończenia sprawy]]&gt;0,zgłoszenia[[#This Row],[Data zakończenia sprawy]]," ")</f>
        <v>42866</v>
      </c>
      <c r="H347" s="44" t="str">
        <f>IF(zgłoszenia[[#This Row],[Sposób zakończenia]]&gt;0,zgłoszenia[[#This Row],[Sposób zakończenia]]," ")</f>
        <v>brak sprzeciwu - zgłoszenie skuteczne</v>
      </c>
      <c r="I347" s="60" t="e">
        <f>IF(#REF!&gt;0,#REF!,"---")</f>
        <v>#REF!</v>
      </c>
    </row>
    <row r="348" spans="1:9" ht="45" x14ac:dyDescent="0.25">
      <c r="A348" s="51" t="str">
        <f>IF(zgłoszenia[[#This Row],[ID]]&gt;0,zgłoszenia[[#This Row],[Lp.]]&amp;" "&amp;zgłoszenia[[#This Row],[ID]]&amp;"
"&amp;zgłoszenia[[#This Row],[Nr kance- laryjny]]&amp;"/P/15","---")</f>
        <v>345 AŁ
6941/P/15</v>
      </c>
      <c r="B34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wolnostojące budynki rekreacji indywidualnej 
gm. Mielno; ob.Mielenko; dz. Nr 325/21</v>
      </c>
      <c r="C348" s="28" t="str">
        <f>IF(zgłoszenia[[#This Row],[Rodzaj zgłoszenia]]&gt;0,zgłoszenia[[#This Row],[Rodzaj zgłoszenia]]," ")</f>
        <v>budowa obiektu - art. 29 ust. 1</v>
      </c>
      <c r="D348" s="47" t="e">
        <f>IF(#REF!&gt;0,#REF!&amp;";
"&amp;#REF!," ")</f>
        <v>#REF!</v>
      </c>
      <c r="E348" s="52" t="str">
        <f ca="1">IF(zgłoszenia[BOŚ Znak sprawy]&gt;0,zgłoszenia[BOŚ Znak sprawy]&amp;"
( "&amp;zgłoszenia[czas rozpatrywania]&amp;" "&amp;"dni )"," ")</f>
        <v>BOŚ.6743.302.2017.AŁ
( 38 dni )</v>
      </c>
      <c r="F348" s="64">
        <f>IF(zgłoszenia[[#This Row],[Data wpływu wniosku]]&gt;0,zgłoszenia[[#This Row],[Data wpływu wniosku]]," ")</f>
        <v>42828</v>
      </c>
      <c r="G348" s="43">
        <f>IF(zgłoszenia[[#This Row],[Data zakończenia sprawy]]&gt;0,zgłoszenia[[#This Row],[Data zakończenia sprawy]]," ")</f>
        <v>42866</v>
      </c>
      <c r="H348" s="44" t="str">
        <f>IF(zgłoszenia[[#This Row],[Sposób zakończenia]]&gt;0,zgłoszenia[[#This Row],[Sposób zakończenia]]," ")</f>
        <v>brak sprzeciwu - zgłoszenie skuteczne</v>
      </c>
      <c r="I348" s="60" t="e">
        <f>IF(#REF!&gt;0,#REF!,"---")</f>
        <v>#REF!</v>
      </c>
    </row>
    <row r="349" spans="1:9" ht="45" x14ac:dyDescent="0.25">
      <c r="A349" s="51" t="str">
        <f>IF(zgłoszenia[[#This Row],[ID]]&gt;0,zgłoszenia[[#This Row],[Lp.]]&amp;" "&amp;zgłoszenia[[#This Row],[ID]]&amp;"
"&amp;zgłoszenia[[#This Row],[Nr kance- laryjny]]&amp;"/P/15","---")</f>
        <v>346 AŁ
6940/P/15</v>
      </c>
      <c r="B34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wolnostojące budynki rekreacji indywidualnej 
gm. Mielno; ob.Mielenko; dz. Nr 325/50</v>
      </c>
      <c r="C349" s="28" t="str">
        <f>IF(zgłoszenia[[#This Row],[Rodzaj zgłoszenia]]&gt;0,zgłoszenia[[#This Row],[Rodzaj zgłoszenia]]," ")</f>
        <v>budowa obiektu - art. 29 ust. 1</v>
      </c>
      <c r="D349" s="47" t="e">
        <f>IF(#REF!&gt;0,#REF!&amp;";
"&amp;#REF!," ")</f>
        <v>#REF!</v>
      </c>
      <c r="E349" s="52" t="str">
        <f ca="1">IF(zgłoszenia[BOŚ Znak sprawy]&gt;0,zgłoszenia[BOŚ Znak sprawy]&amp;"
( "&amp;zgłoszenia[czas rozpatrywania]&amp;" "&amp;"dni )"," ")</f>
        <v>BOŚ.6743.301.2017.AŁ
( 38 dni )</v>
      </c>
      <c r="F349" s="64">
        <f>IF(zgłoszenia[[#This Row],[Data wpływu wniosku]]&gt;0,zgłoszenia[[#This Row],[Data wpływu wniosku]]," ")</f>
        <v>42828</v>
      </c>
      <c r="G349" s="43">
        <f>IF(zgłoszenia[[#This Row],[Data zakończenia sprawy]]&gt;0,zgłoszenia[[#This Row],[Data zakończenia sprawy]]," ")</f>
        <v>42866</v>
      </c>
      <c r="H349" s="44" t="str">
        <f>IF(zgłoszenia[[#This Row],[Sposób zakończenia]]&gt;0,zgłoszenia[[#This Row],[Sposób zakończenia]]," ")</f>
        <v>brak sprzeciwu - zgłoszenie skuteczne</v>
      </c>
      <c r="I349" s="60" t="e">
        <f>IF(#REF!&gt;0,#REF!,"---")</f>
        <v>#REF!</v>
      </c>
    </row>
    <row r="350" spans="1:9" ht="90" x14ac:dyDescent="0.25">
      <c r="A350" s="51" t="str">
        <f>IF(zgłoszenia[[#This Row],[ID]]&gt;0,zgłoszenia[[#This Row],[Lp.]]&amp;" "&amp;zgłoszenia[[#This Row],[ID]]&amp;"
"&amp;zgłoszenia[[#This Row],[Nr kance- laryjny]]&amp;"/P/15","---")</f>
        <v>347 MS
6970/P/15</v>
      </c>
      <c r="B35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linii napowietrznej 0,4kV oraz budowa linii kablowej i złącza kablowo pomiarowego 
gm. Sianów; ob.Wierciszewo; dz. Nr 231, 29/8, 29/7, 304, 29/6, 148, 222, 220/1, 220/2, 219, 221</v>
      </c>
      <c r="C350" s="28" t="str">
        <f>IF(zgłoszenia[[#This Row],[Rodzaj zgłoszenia]]&gt;0,zgłoszenia[[#This Row],[Rodzaj zgłoszenia]]," ")</f>
        <v>sieci art.29 ust.1 pkt 19a</v>
      </c>
      <c r="D350" s="47" t="e">
        <f>IF(#REF!&gt;0,#REF!&amp;";
"&amp;#REF!," ")</f>
        <v>#REF!</v>
      </c>
      <c r="E350" s="52" t="str">
        <f ca="1">IF(zgłoszenia[BOŚ Znak sprawy]&gt;0,zgłoszenia[BOŚ Znak sprawy]&amp;"
( "&amp;zgłoszenia[czas rozpatrywania]&amp;" "&amp;"dni )"," ")</f>
        <v>BOŚ.6748.18.2017.MS
( 22 dni )</v>
      </c>
      <c r="F350" s="64">
        <f>IF(zgłoszenia[[#This Row],[Data wpływu wniosku]]&gt;0,zgłoszenia[[#This Row],[Data wpływu wniosku]]," ")</f>
        <v>42828</v>
      </c>
      <c r="G350" s="43">
        <f>IF(zgłoszenia[[#This Row],[Data zakończenia sprawy]]&gt;0,zgłoszenia[[#This Row],[Data zakończenia sprawy]]," ")</f>
        <v>42850</v>
      </c>
      <c r="H350" s="44" t="str">
        <f>IF(zgłoszenia[[#This Row],[Sposób zakończenia]]&gt;0,zgłoszenia[[#This Row],[Sposób zakończenia]]," ")</f>
        <v>decyzja umorzenie</v>
      </c>
      <c r="I350" s="60" t="e">
        <f>IF(#REF!&gt;0,#REF!,"---")</f>
        <v>#REF!</v>
      </c>
    </row>
    <row r="351" spans="1:9" ht="45" x14ac:dyDescent="0.25">
      <c r="A351" s="51" t="str">
        <f>IF(zgłoszenia[[#This Row],[ID]]&gt;0,zgłoszenia[[#This Row],[Lp.]]&amp;" "&amp;zgłoszenia[[#This Row],[ID]]&amp;"
"&amp;zgłoszenia[[#This Row],[Nr kance- laryjny]]&amp;"/P/15","---")</f>
        <v>348 WK
6974/P/15</v>
      </c>
      <c r="B35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montaż bramy wjazdowej 
gm. Mielno; ob.Mielenko; dz. Nr 65/6</v>
      </c>
      <c r="C351" s="28" t="str">
        <f>IF(zgłoszenia[[#This Row],[Rodzaj zgłoszenia]]&gt;0,zgłoszenia[[#This Row],[Rodzaj zgłoszenia]]," ")</f>
        <v>roboty budowlane - art. 29 ust. 2</v>
      </c>
      <c r="D351" s="47" t="e">
        <f>IF(#REF!&gt;0,#REF!&amp;";
"&amp;#REF!," ")</f>
        <v>#REF!</v>
      </c>
      <c r="E351" s="52" t="str">
        <f ca="1">IF(zgłoszenia[BOŚ Znak sprawy]&gt;0,zgłoszenia[BOŚ Znak sprawy]&amp;"
( "&amp;zgłoszenia[czas rozpatrywania]&amp;" "&amp;"dni )"," ")</f>
        <v>BOŚ.6743.297.2017.WK
( 17 dni )</v>
      </c>
      <c r="F351" s="64">
        <f>IF(zgłoszenia[[#This Row],[Data wpływu wniosku]]&gt;0,zgłoszenia[[#This Row],[Data wpływu wniosku]]," ")</f>
        <v>42828</v>
      </c>
      <c r="G351" s="43">
        <f>IF(zgłoszenia[[#This Row],[Data zakończenia sprawy]]&gt;0,zgłoszenia[[#This Row],[Data zakończenia sprawy]]," ")</f>
        <v>42845</v>
      </c>
      <c r="H351" s="44" t="str">
        <f>IF(zgłoszenia[[#This Row],[Sposób zakończenia]]&gt;0,zgłoszenia[[#This Row],[Sposób zakończenia]]," ")</f>
        <v>odmowa wszczęcia</v>
      </c>
      <c r="I351" s="60" t="e">
        <f>IF(#REF!&gt;0,#REF!,"---")</f>
        <v>#REF!</v>
      </c>
    </row>
    <row r="352" spans="1:9" ht="30" x14ac:dyDescent="0.25">
      <c r="A352" s="51" t="str">
        <f>IF(zgłoszenia[[#This Row],[ID]]&gt;0,zgłoszenia[[#This Row],[Lp.]]&amp;" "&amp;zgłoszenia[[#This Row],[ID]]&amp;"
"&amp;zgłoszenia[[#This Row],[Nr kance- laryjny]]&amp;"/P/15","---")</f>
        <v>349 WK
7087/P/15</v>
      </c>
      <c r="B35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blaszany 
gm. Świeszyno; ob.Jarzyce; dz. Nr 89/10</v>
      </c>
      <c r="C352" s="28" t="str">
        <f>IF(zgłoszenia[[#This Row],[Rodzaj zgłoszenia]]&gt;0,zgłoszenia[[#This Row],[Rodzaj zgłoszenia]]," ")</f>
        <v>budowa obiektu - art. 29 ust. 1</v>
      </c>
      <c r="D352" s="47" t="e">
        <f>IF(#REF!&gt;0,#REF!&amp;";
"&amp;#REF!," ")</f>
        <v>#REF!</v>
      </c>
      <c r="E352" s="52" t="str">
        <f ca="1">IF(zgłoszenia[BOŚ Znak sprawy]&gt;0,zgłoszenia[BOŚ Znak sprawy]&amp;"
( "&amp;zgłoszenia[czas rozpatrywania]&amp;" "&amp;"dni )"," ")</f>
        <v>BOŚ.6743.296.2017.WK
( 45 dni )</v>
      </c>
      <c r="F352" s="64">
        <f>IF(zgłoszenia[[#This Row],[Data wpływu wniosku]]&gt;0,zgłoszenia[[#This Row],[Data wpływu wniosku]]," ")</f>
        <v>42829</v>
      </c>
      <c r="G352" s="43">
        <f>IF(zgłoszenia[[#This Row],[Data zakończenia sprawy]]&gt;0,zgłoszenia[[#This Row],[Data zakończenia sprawy]]," ")</f>
        <v>42874</v>
      </c>
      <c r="H352" s="44" t="str">
        <f>IF(zgłoszenia[[#This Row],[Sposób zakończenia]]&gt;0,zgłoszenia[[#This Row],[Sposób zakończenia]]," ")</f>
        <v>brak sprzeciwu - zgłoszenie skuteczne</v>
      </c>
      <c r="I352" s="60" t="e">
        <f>IF(#REF!&gt;0,#REF!,"---")</f>
        <v>#REF!</v>
      </c>
    </row>
    <row r="353" spans="1:9" ht="30" x14ac:dyDescent="0.25">
      <c r="A353" s="51" t="str">
        <f>IF(zgłoszenia[[#This Row],[ID]]&gt;0,zgłoszenia[[#This Row],[Lp.]]&amp;" "&amp;zgłoszenia[[#This Row],[ID]]&amp;"
"&amp;zgłoszenia[[#This Row],[Nr kance- laryjny]]&amp;"/P/15","---")</f>
        <v>350 SR
7115/P/15</v>
      </c>
      <c r="B35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oranżerii 
gm. Mielno; ob.Mielno; dz. Nr 54/12, 54/13</v>
      </c>
      <c r="C353" s="28" t="str">
        <f>IF(zgłoszenia[[#This Row],[Rodzaj zgłoszenia]]&gt;0,zgłoszenia[[#This Row],[Rodzaj zgłoszenia]]," ")</f>
        <v>budowa obiektu - art. 29 ust. 1</v>
      </c>
      <c r="D353" s="47" t="e">
        <f>IF(#REF!&gt;0,#REF!&amp;";
"&amp;#REF!," ")</f>
        <v>#REF!</v>
      </c>
      <c r="E353" s="52" t="str">
        <f ca="1">IF(zgłoszenia[BOŚ Znak sprawy]&gt;0,zgłoszenia[BOŚ Znak sprawy]&amp;"
( "&amp;zgłoszenia[czas rozpatrywania]&amp;" "&amp;"dni )"," ")</f>
        <v>BOŚ.6743.340.2017.SR
( 10 dni )</v>
      </c>
      <c r="F353" s="64">
        <f>IF(zgłoszenia[[#This Row],[Data wpływu wniosku]]&gt;0,zgłoszenia[[#This Row],[Data wpływu wniosku]]," ")</f>
        <v>42829</v>
      </c>
      <c r="G353" s="43">
        <f>IF(zgłoszenia[[#This Row],[Data zakończenia sprawy]]&gt;0,zgłoszenia[[#This Row],[Data zakończenia sprawy]]," ")</f>
        <v>42839</v>
      </c>
      <c r="H353" s="44" t="str">
        <f>IF(zgłoszenia[[#This Row],[Sposób zakończenia]]&gt;0,zgłoszenia[[#This Row],[Sposób zakończenia]]," ")</f>
        <v>decyzja umorzenie</v>
      </c>
      <c r="I353" s="60" t="e">
        <f>IF(#REF!&gt;0,#REF!,"---")</f>
        <v>#REF!</v>
      </c>
    </row>
    <row r="354" spans="1:9" ht="30" x14ac:dyDescent="0.25">
      <c r="A354" s="51" t="str">
        <f>IF(zgłoszenia[[#This Row],[ID]]&gt;0,zgłoszenia[[#This Row],[Lp.]]&amp;" "&amp;zgłoszenia[[#This Row],[ID]]&amp;"
"&amp;zgłoszenia[[#This Row],[Nr kance- laryjny]]&amp;"/P/15","---")</f>
        <v>351 MS
7095/P/15</v>
      </c>
      <c r="B35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Sianów; ob.Bialkowo; dz. Nr 44/3</v>
      </c>
      <c r="C354" s="28" t="str">
        <f>IF(zgłoszenia[[#This Row],[Rodzaj zgłoszenia]]&gt;0,zgłoszenia[[#This Row],[Rodzaj zgłoszenia]]," ")</f>
        <v>budowa obiektu - art. 29 ust. 1</v>
      </c>
      <c r="D354" s="47" t="e">
        <f>IF(#REF!&gt;0,#REF!&amp;";
"&amp;#REF!," ")</f>
        <v>#REF!</v>
      </c>
      <c r="E354" s="52" t="str">
        <f ca="1">IF(zgłoszenia[BOŚ Znak sprawy]&gt;0,zgłoszenia[BOŚ Znak sprawy]&amp;"
( "&amp;zgłoszenia[czas rozpatrywania]&amp;" "&amp;"dni )"," ")</f>
        <v>BOŚ.6743.309.2017.MS
( 20 dni )</v>
      </c>
      <c r="F354" s="64">
        <f>IF(zgłoszenia[[#This Row],[Data wpływu wniosku]]&gt;0,zgłoszenia[[#This Row],[Data wpływu wniosku]]," ")</f>
        <v>42829</v>
      </c>
      <c r="G354" s="43">
        <f>IF(zgłoszenia[[#This Row],[Data zakończenia sprawy]]&gt;0,zgłoszenia[[#This Row],[Data zakończenia sprawy]]," ")</f>
        <v>42849</v>
      </c>
      <c r="H354" s="44" t="str">
        <f>IF(zgłoszenia[[#This Row],[Sposób zakończenia]]&gt;0,zgłoszenia[[#This Row],[Sposób zakończenia]]," ")</f>
        <v>brak sprzeciwu - zgłoszenie skuteczne</v>
      </c>
      <c r="I354" s="60" t="e">
        <f>IF(#REF!&gt;0,#REF!,"---")</f>
        <v>#REF!</v>
      </c>
    </row>
    <row r="355" spans="1:9" ht="45" x14ac:dyDescent="0.25">
      <c r="A355" s="51" t="str">
        <f>IF(zgłoszenia[[#This Row],[ID]]&gt;0,zgłoszenia[[#This Row],[Lp.]]&amp;" "&amp;zgłoszenia[[#This Row],[ID]]&amp;"
"&amp;zgłoszenia[[#This Row],[Nr kance- laryjny]]&amp;"/P/15","---")</f>
        <v>352 WK
7106/P/15</v>
      </c>
      <c r="B35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drewniany pawilon handlowy 
gm. Mielno; ob.Mielno; dz. Nr 77/1, 77/2</v>
      </c>
      <c r="C355" s="28" t="str">
        <f>IF(zgłoszenia[[#This Row],[Rodzaj zgłoszenia]]&gt;0,zgłoszenia[[#This Row],[Rodzaj zgłoszenia]]," ")</f>
        <v>tymczasowy obiekt - art. 29 ust. 1, pkt 12</v>
      </c>
      <c r="D355" s="47" t="e">
        <f>IF(#REF!&gt;0,#REF!&amp;";
"&amp;#REF!," ")</f>
        <v>#REF!</v>
      </c>
      <c r="E355" s="52" t="str">
        <f ca="1">IF(zgłoszenia[BOŚ Znak sprawy]&gt;0,zgłoszenia[BOŚ Znak sprawy]&amp;"
( "&amp;zgłoszenia[czas rozpatrywania]&amp;" "&amp;"dni )"," ")</f>
        <v>BOŚ.6743.313.2017.WK
( 15 dni )</v>
      </c>
      <c r="F355" s="64">
        <f>IF(zgłoszenia[[#This Row],[Data wpływu wniosku]]&gt;0,zgłoszenia[[#This Row],[Data wpływu wniosku]]," ")</f>
        <v>42829</v>
      </c>
      <c r="G355" s="43">
        <f>IF(zgłoszenia[[#This Row],[Data zakończenia sprawy]]&gt;0,zgłoszenia[[#This Row],[Data zakończenia sprawy]]," ")</f>
        <v>42844</v>
      </c>
      <c r="H355" s="44" t="str">
        <f>IF(zgłoszenia[[#This Row],[Sposób zakończenia]]&gt;0,zgłoszenia[[#This Row],[Sposób zakończenia]]," ")</f>
        <v>brak sprzeciwu - zgłoszenie skuteczne</v>
      </c>
      <c r="I355" s="60" t="e">
        <f>IF(#REF!&gt;0,#REF!,"---")</f>
        <v>#REF!</v>
      </c>
    </row>
    <row r="356" spans="1:9" ht="45" x14ac:dyDescent="0.25">
      <c r="A356" s="51" t="str">
        <f>IF(zgłoszenia[[#This Row],[ID]]&gt;0,zgłoszenia[[#This Row],[Lp.]]&amp;" "&amp;zgłoszenia[[#This Row],[ID]]&amp;"
"&amp;zgłoszenia[[#This Row],[Nr kance- laryjny]]&amp;"/P/15","---")</f>
        <v>353 IN
7174/P/15</v>
      </c>
      <c r="B35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Będzino; ob.Dobiesławiec; dz. Nr 72/5</v>
      </c>
      <c r="C356" s="28" t="str">
        <f>IF(zgłoszenia[[#This Row],[Rodzaj zgłoszenia]]&gt;0,zgłoszenia[[#This Row],[Rodzaj zgłoszenia]]," ")</f>
        <v>roboty budowlane - art. 29 ust. 2</v>
      </c>
      <c r="D356" s="47" t="e">
        <f>IF(#REF!&gt;0,#REF!&amp;";
"&amp;#REF!," ")</f>
        <v>#REF!</v>
      </c>
      <c r="E356" s="52" t="str">
        <f ca="1">IF(zgłoszenia[BOŚ Znak sprawy]&gt;0,zgłoszenia[BOŚ Znak sprawy]&amp;"
( "&amp;zgłoszenia[czas rozpatrywania]&amp;" "&amp;"dni )"," ")</f>
        <v>BOŚ.6743.304.2017.IN
( 20 dni )</v>
      </c>
      <c r="F356" s="64">
        <f>IF(zgłoszenia[[#This Row],[Data wpływu wniosku]]&gt;0,zgłoszenia[[#This Row],[Data wpływu wniosku]]," ")</f>
        <v>42830</v>
      </c>
      <c r="G356" s="43">
        <f>IF(zgłoszenia[[#This Row],[Data zakończenia sprawy]]&gt;0,zgłoszenia[[#This Row],[Data zakończenia sprawy]]," ")</f>
        <v>42850</v>
      </c>
      <c r="H356" s="44" t="str">
        <f>IF(zgłoszenia[[#This Row],[Sposób zakończenia]]&gt;0,zgłoszenia[[#This Row],[Sposób zakończenia]]," ")</f>
        <v>brak sprzeciwu - zgłoszenie skuteczne</v>
      </c>
      <c r="I356" s="60" t="e">
        <f>IF(#REF!&gt;0,#REF!,"---")</f>
        <v>#REF!</v>
      </c>
    </row>
    <row r="357" spans="1:9" ht="30" x14ac:dyDescent="0.25">
      <c r="A357" s="51" t="str">
        <f>IF(zgłoszenia[[#This Row],[ID]]&gt;0,zgłoszenia[[#This Row],[Lp.]]&amp;" "&amp;zgłoszenia[[#This Row],[ID]]&amp;"
"&amp;zgłoszenia[[#This Row],[Nr kance- laryjny]]&amp;"/P/15","---")</f>
        <v>354 ŁD
7117/P/15</v>
      </c>
      <c r="B35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Biesiekierz; ob.Kotłowo; dz. Nr 7/93</v>
      </c>
      <c r="C357" s="28" t="str">
        <f>IF(zgłoszenia[[#This Row],[Rodzaj zgłoszenia]]&gt;0,zgłoszenia[[#This Row],[Rodzaj zgłoszenia]]," ")</f>
        <v>jednorodzinne art.29 ust.1 pkt 1a</v>
      </c>
      <c r="D357" s="47" t="e">
        <f>IF(#REF!&gt;0,#REF!&amp;";
"&amp;#REF!," ")</f>
        <v>#REF!</v>
      </c>
      <c r="E357" s="52" t="str">
        <f ca="1">IF(zgłoszenia[BOŚ Znak sprawy]&gt;0,zgłoszenia[BOŚ Znak sprawy]&amp;"
( "&amp;zgłoszenia[czas rozpatrywania]&amp;" "&amp;"dni )"," ")</f>
        <v>BOŚ.6746.41.2017.ŁD
( 20 dni )</v>
      </c>
      <c r="F357" s="64">
        <f>IF(zgłoszenia[[#This Row],[Data wpływu wniosku]]&gt;0,zgłoszenia[[#This Row],[Data wpływu wniosku]]," ")</f>
        <v>42829</v>
      </c>
      <c r="G357" s="43">
        <f>IF(zgłoszenia[[#This Row],[Data zakończenia sprawy]]&gt;0,zgłoszenia[[#This Row],[Data zakończenia sprawy]]," ")</f>
        <v>42849</v>
      </c>
      <c r="H357" s="44" t="str">
        <f>IF(zgłoszenia[[#This Row],[Sposób zakończenia]]&gt;0,zgłoszenia[[#This Row],[Sposób zakończenia]]," ")</f>
        <v>brak sprzeciwu - zgłoszenie skuteczne</v>
      </c>
      <c r="I357" s="60" t="e">
        <f>IF(#REF!&gt;0,#REF!,"---")</f>
        <v>#REF!</v>
      </c>
    </row>
    <row r="358" spans="1:9" ht="30" x14ac:dyDescent="0.25">
      <c r="A358" s="51" t="str">
        <f>IF(zgłoszenia[[#This Row],[ID]]&gt;0,zgłoszenia[[#This Row],[Lp.]]&amp;" "&amp;zgłoszenia[[#This Row],[ID]]&amp;"
"&amp;zgłoszenia[[#This Row],[Nr kance- laryjny]]&amp;"/P/15","---")</f>
        <v>355 AŁ
7240/P/15</v>
      </c>
      <c r="B35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przyłacze kablowe 
gm. Mielno; ob.Mielenko; dz. Nr 260</v>
      </c>
      <c r="C358" s="28" t="str">
        <f>IF(zgłoszenia[[#This Row],[Rodzaj zgłoszenia]]&gt;0,zgłoszenia[[#This Row],[Rodzaj zgłoszenia]]," ")</f>
        <v>budowa obiektu - art. 29 ust. 1</v>
      </c>
      <c r="D358" s="47" t="e">
        <f>IF(#REF!&gt;0,#REF!&amp;";
"&amp;#REF!," ")</f>
        <v>#REF!</v>
      </c>
      <c r="E358" s="52" t="str">
        <f ca="1">IF(zgłoszenia[BOŚ Znak sprawy]&gt;0,zgłoszenia[BOŚ Znak sprawy]&amp;"
( "&amp;zgłoszenia[czas rozpatrywania]&amp;" "&amp;"dni )"," ")</f>
        <v>BOŚ.6743.341.2017.AŁ
( 7 dni )</v>
      </c>
      <c r="F358" s="64">
        <f>IF(zgłoszenia[[#This Row],[Data wpływu wniosku]]&gt;0,zgłoszenia[[#This Row],[Data wpływu wniosku]]," ")</f>
        <v>42830</v>
      </c>
      <c r="G358" s="43">
        <f>IF(zgłoszenia[[#This Row],[Data zakończenia sprawy]]&gt;0,zgłoszenia[[#This Row],[Data zakończenia sprawy]]," ")</f>
        <v>42837</v>
      </c>
      <c r="H358" s="44" t="str">
        <f>IF(zgłoszenia[[#This Row],[Sposób zakończenia]]&gt;0,zgłoszenia[[#This Row],[Sposób zakończenia]]," ")</f>
        <v>brak sprzeciwu - zgłoszenie skuteczne</v>
      </c>
      <c r="I358" s="60" t="e">
        <f>IF(#REF!&gt;0,#REF!,"---")</f>
        <v>#REF!</v>
      </c>
    </row>
    <row r="359" spans="1:9" ht="45" x14ac:dyDescent="0.25">
      <c r="A359" s="51" t="str">
        <f>IF(zgłoszenia[[#This Row],[ID]]&gt;0,zgłoszenia[[#This Row],[Lp.]]&amp;" "&amp;zgłoszenia[[#This Row],[ID]]&amp;"
"&amp;zgłoszenia[[#This Row],[Nr kance- laryjny]]&amp;"/P/15","---")</f>
        <v>356 KŻ
7176/P/15</v>
      </c>
      <c r="B35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
gm. Mielno; ob.Mielno; dz. Nr 220/8</v>
      </c>
      <c r="C359" s="28" t="str">
        <f>IF(zgłoszenia[[#This Row],[Rodzaj zgłoszenia]]&gt;0,zgłoszenia[[#This Row],[Rodzaj zgłoszenia]]," ")</f>
        <v>tymczasowy obiekt - art. 29 ust. 1, pkt 12</v>
      </c>
      <c r="D359" s="47" t="e">
        <f>IF(#REF!&gt;0,#REF!&amp;";
"&amp;#REF!," ")</f>
        <v>#REF!</v>
      </c>
      <c r="E359" s="52" t="str">
        <f ca="1">IF(zgłoszenia[BOŚ Znak sprawy]&gt;0,zgłoszenia[BOŚ Znak sprawy]&amp;"
( "&amp;zgłoszenia[czas rozpatrywania]&amp;" "&amp;"dni )"," ")</f>
        <v>BOŚ.6743.306.2017.KŻ
( 30 dni )</v>
      </c>
      <c r="F359" s="64">
        <f>IF(zgłoszenia[[#This Row],[Data wpływu wniosku]]&gt;0,zgłoszenia[[#This Row],[Data wpływu wniosku]]," ")</f>
        <v>42830</v>
      </c>
      <c r="G359" s="43">
        <f>IF(zgłoszenia[[#This Row],[Data zakończenia sprawy]]&gt;0,zgłoszenia[[#This Row],[Data zakończenia sprawy]]," ")</f>
        <v>42860</v>
      </c>
      <c r="H359" s="44" t="str">
        <f>IF(zgłoszenia[[#This Row],[Sposób zakończenia]]&gt;0,zgłoszenia[[#This Row],[Sposób zakończenia]]," ")</f>
        <v>brak sprzeciwu - zgłoszenie skuteczne</v>
      </c>
      <c r="I359" s="60" t="e">
        <f>IF(#REF!&gt;0,#REF!,"---")</f>
        <v>#REF!</v>
      </c>
    </row>
    <row r="360" spans="1:9" ht="30" x14ac:dyDescent="0.25">
      <c r="A360" s="51" t="str">
        <f>IF(zgłoszenia[[#This Row],[ID]]&gt;0,zgłoszenia[[#This Row],[Lp.]]&amp;" "&amp;zgłoszenia[[#This Row],[ID]]&amp;"
"&amp;zgłoszenia[[#This Row],[Nr kance- laryjny]]&amp;"/P/15","---")</f>
        <v>357 KŻ
7246/P/15</v>
      </c>
      <c r="B36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ob.Mielenko; dz. Nr 64/17</v>
      </c>
      <c r="C360" s="28" t="str">
        <f>IF(zgłoszenia[[#This Row],[Rodzaj zgłoszenia]]&gt;0,zgłoszenia[[#This Row],[Rodzaj zgłoszenia]]," ")</f>
        <v>budowa obiektu - art. 29 ust. 1</v>
      </c>
      <c r="D360" s="47" t="e">
        <f>IF(#REF!&gt;0,#REF!&amp;";
"&amp;#REF!," ")</f>
        <v>#REF!</v>
      </c>
      <c r="E360" s="52" t="str">
        <f ca="1">IF(zgłoszenia[BOŚ Znak sprawy]&gt;0,zgłoszenia[BOŚ Znak sprawy]&amp;"
( "&amp;zgłoszenia[czas rozpatrywania]&amp;" "&amp;"dni )"," ")</f>
        <v>BOŚ.6743.305.2017.KŻ
( 27 dni )</v>
      </c>
      <c r="F360" s="64">
        <f>IF(zgłoszenia[[#This Row],[Data wpływu wniosku]]&gt;0,zgłoszenia[[#This Row],[Data wpływu wniosku]]," ")</f>
        <v>42830</v>
      </c>
      <c r="G360" s="43">
        <f>IF(zgłoszenia[[#This Row],[Data zakończenia sprawy]]&gt;0,zgłoszenia[[#This Row],[Data zakończenia sprawy]]," ")</f>
        <v>42857</v>
      </c>
      <c r="H360" s="44" t="str">
        <f>IF(zgłoszenia[[#This Row],[Sposób zakończenia]]&gt;0,zgłoszenia[[#This Row],[Sposób zakończenia]]," ")</f>
        <v>brak sprzeciwu - zgłoszenie skuteczne</v>
      </c>
      <c r="I360" s="60" t="e">
        <f>IF(#REF!&gt;0,#REF!,"---")</f>
        <v>#REF!</v>
      </c>
    </row>
    <row r="361" spans="1:9" ht="45" x14ac:dyDescent="0.25">
      <c r="A361" s="51" t="str">
        <f>IF(zgłoszenia[[#This Row],[ID]]&gt;0,zgłoszenia[[#This Row],[Lp.]]&amp;" "&amp;zgłoszenia[[#This Row],[ID]]&amp;"
"&amp;zgłoszenia[[#This Row],[Nr kance- laryjny]]&amp;"/P/15","---")</f>
        <v>358 AA
7361/P/15</v>
      </c>
      <c r="B36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instalacja bezodpływowego betonowego zbiornika 
gm. Bobolice; ob.Trzebień; dz. Nr 6/4</v>
      </c>
      <c r="C361" s="28" t="str">
        <f>IF(zgłoszenia[[#This Row],[Rodzaj zgłoszenia]]&gt;0,zgłoszenia[[#This Row],[Rodzaj zgłoszenia]]," ")</f>
        <v>sieci art.29 ust.1 pkt 19a</v>
      </c>
      <c r="D361" s="47" t="e">
        <f>IF(#REF!&gt;0,#REF!&amp;";
"&amp;#REF!," ")</f>
        <v>#REF!</v>
      </c>
      <c r="E361" s="52" t="str">
        <f ca="1">IF(zgłoszenia[BOŚ Znak sprawy]&gt;0,zgłoszenia[BOŚ Znak sprawy]&amp;"
( "&amp;zgłoszenia[czas rozpatrywania]&amp;" "&amp;"dni )"," ")</f>
        <v>BOŚ.6748.307.2017.AA
( 8 dni )</v>
      </c>
      <c r="F361" s="64">
        <f>IF(zgłoszenia[[#This Row],[Data wpływu wniosku]]&gt;0,zgłoszenia[[#This Row],[Data wpływu wniosku]]," ")</f>
        <v>42831</v>
      </c>
      <c r="G361" s="43">
        <f>IF(zgłoszenia[[#This Row],[Data zakończenia sprawy]]&gt;0,zgłoszenia[[#This Row],[Data zakończenia sprawy]]," ")</f>
        <v>42839</v>
      </c>
      <c r="H361" s="44" t="str">
        <f>IF(zgłoszenia[[#This Row],[Sposób zakończenia]]&gt;0,zgłoszenia[[#This Row],[Sposób zakończenia]]," ")</f>
        <v>brak sprzeciwu - zgłoszenie skuteczne</v>
      </c>
      <c r="I361" s="60" t="e">
        <f>IF(#REF!&gt;0,#REF!,"---")</f>
        <v>#REF!</v>
      </c>
    </row>
    <row r="362" spans="1:9" ht="60" x14ac:dyDescent="0.25">
      <c r="A362" s="51" t="str">
        <f>IF(zgłoszenia[[#This Row],[ID]]&gt;0,zgłoszenia[[#This Row],[Lp.]]&amp;" "&amp;zgłoszenia[[#This Row],[ID]]&amp;"
"&amp;zgłoszenia[[#This Row],[Nr kance- laryjny]]&amp;"/P/15","---")</f>
        <v>359 ŁD
7368/P/15</v>
      </c>
      <c r="B36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 xml:space="preserve">sieci: elektroenergetyczne, wodociągowe, kanalizacyjnych, cieplnych 
gm. Świeszyno; ob.Konikowo; dz. Nr 11/6 ,7, 3/1, 3/7, 3/12, 3/11, 3/10, 3/9, 3/8 </v>
      </c>
      <c r="C362" s="28" t="str">
        <f>IF(zgłoszenia[[#This Row],[Rodzaj zgłoszenia]]&gt;0,zgłoszenia[[#This Row],[Rodzaj zgłoszenia]]," ")</f>
        <v>sieci art.29 ust.1 pkt 19a</v>
      </c>
      <c r="D362" s="47" t="e">
        <f>IF(#REF!&gt;0,#REF!&amp;";
"&amp;#REF!," ")</f>
        <v>#REF!</v>
      </c>
      <c r="E362" s="52" t="str">
        <f ca="1">IF(zgłoszenia[BOŚ Znak sprawy]&gt;0,zgłoszenia[BOŚ Znak sprawy]&amp;"
( "&amp;zgłoszenia[czas rozpatrywania]&amp;" "&amp;"dni )"," ")</f>
        <v>BOŚ.6748.24.2017.ŁD
( 13 dni )</v>
      </c>
      <c r="F362" s="64">
        <f>IF(zgłoszenia[[#This Row],[Data wpływu wniosku]]&gt;0,zgłoszenia[[#This Row],[Data wpływu wniosku]]," ")</f>
        <v>42831</v>
      </c>
      <c r="G362" s="43">
        <f>IF(zgłoszenia[[#This Row],[Data zakończenia sprawy]]&gt;0,zgłoszenia[[#This Row],[Data zakończenia sprawy]]," ")</f>
        <v>42844</v>
      </c>
      <c r="H362" s="44" t="str">
        <f>IF(zgłoszenia[[#This Row],[Sposób zakończenia]]&gt;0,zgłoszenia[[#This Row],[Sposób zakończenia]]," ")</f>
        <v>brak sprzeciwu - zgłoszenie skuteczne</v>
      </c>
      <c r="I362" s="60" t="e">
        <f>IF(#REF!&gt;0,#REF!,"---")</f>
        <v>#REF!</v>
      </c>
    </row>
    <row r="363" spans="1:9" ht="30" x14ac:dyDescent="0.25">
      <c r="A363" s="51" t="str">
        <f>IF(zgłoszenia[[#This Row],[ID]]&gt;0,zgłoszenia[[#This Row],[Lp.]]&amp;" "&amp;zgłoszenia[[#This Row],[ID]]&amp;"
"&amp;zgłoszenia[[#This Row],[Nr kance- laryjny]]&amp;"/P/15","---")</f>
        <v>360 WK
7318/P/15</v>
      </c>
      <c r="B36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parterowe budynki gospodarcz 
gm. Mielno; ob.Chłopy; dz. Nr 163/5</v>
      </c>
      <c r="C363" s="28" t="str">
        <f>IF(zgłoszenia[[#This Row],[Rodzaj zgłoszenia]]&gt;0,zgłoszenia[[#This Row],[Rodzaj zgłoszenia]]," ")</f>
        <v>budowa obiektu - art. 29 ust. 1</v>
      </c>
      <c r="D363" s="47" t="e">
        <f>IF(#REF!&gt;0,#REF!&amp;";
"&amp;#REF!," ")</f>
        <v>#REF!</v>
      </c>
      <c r="E363" s="52" t="str">
        <f ca="1">IF(zgłoszenia[BOŚ Znak sprawy]&gt;0,zgłoszenia[BOŚ Znak sprawy]&amp;"
( "&amp;zgłoszenia[czas rozpatrywania]&amp;" "&amp;"dni )"," ")</f>
        <v>BOŚ.6743.318.2017.WK
( 36 dni )</v>
      </c>
      <c r="F363" s="64">
        <f>IF(zgłoszenia[[#This Row],[Data wpływu wniosku]]&gt;0,zgłoszenia[[#This Row],[Data wpływu wniosku]]," ")</f>
        <v>42831</v>
      </c>
      <c r="G363" s="43">
        <f>IF(zgłoszenia[[#This Row],[Data zakończenia sprawy]]&gt;0,zgłoszenia[[#This Row],[Data zakończenia sprawy]]," ")</f>
        <v>42867</v>
      </c>
      <c r="H363" s="44" t="str">
        <f>IF(zgłoszenia[[#This Row],[Sposób zakończenia]]&gt;0,zgłoszenia[[#This Row],[Sposób zakończenia]]," ")</f>
        <v>brak sprzeciwu - zgłoszenie skuteczne</v>
      </c>
      <c r="I363" s="60" t="e">
        <f>IF(#REF!&gt;0,#REF!,"---")</f>
        <v>#REF!</v>
      </c>
    </row>
    <row r="364" spans="1:9" ht="30" x14ac:dyDescent="0.25">
      <c r="A364" s="51" t="str">
        <f>IF(zgłoszenia[[#This Row],[ID]]&gt;0,zgłoszenia[[#This Row],[Lp.]]&amp;" "&amp;zgłoszenia[[#This Row],[ID]]&amp;"
"&amp;zgłoszenia[[#This Row],[Nr kance- laryjny]]&amp;"/P/15","---")</f>
        <v>361 WK
7319/P/15</v>
      </c>
      <c r="B36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parterowe budynki gospodarcz 
gm. Mielno; ob.Chłopy; dz. Nr 163/5</v>
      </c>
      <c r="C364" s="28" t="str">
        <f>IF(zgłoszenia[[#This Row],[Rodzaj zgłoszenia]]&gt;0,zgłoszenia[[#This Row],[Rodzaj zgłoszenia]]," ")</f>
        <v>budowa obiektu - art. 29 ust. 1</v>
      </c>
      <c r="D364" s="47" t="e">
        <f>IF(#REF!&gt;0,#REF!&amp;";
"&amp;#REF!," ")</f>
        <v>#REF!</v>
      </c>
      <c r="E364" s="52" t="str">
        <f ca="1">IF(zgłoszenia[BOŚ Znak sprawy]&gt;0,zgłoszenia[BOŚ Znak sprawy]&amp;"
( "&amp;zgłoszenia[czas rozpatrywania]&amp;" "&amp;"dni )"," ")</f>
        <v>BOŚ.6743.319.2017.WK
( 36 dni )</v>
      </c>
      <c r="F364" s="64">
        <f>IF(zgłoszenia[[#This Row],[Data wpływu wniosku]]&gt;0,zgłoszenia[[#This Row],[Data wpływu wniosku]]," ")</f>
        <v>42831</v>
      </c>
      <c r="G364" s="43">
        <f>IF(zgłoszenia[[#This Row],[Data zakończenia sprawy]]&gt;0,zgłoszenia[[#This Row],[Data zakończenia sprawy]]," ")</f>
        <v>42867</v>
      </c>
      <c r="H364" s="44" t="str">
        <f>IF(zgłoszenia[[#This Row],[Sposób zakończenia]]&gt;0,zgłoszenia[[#This Row],[Sposób zakończenia]]," ")</f>
        <v>brak sprzeciwu - zgłoszenie skuteczne</v>
      </c>
      <c r="I364" s="60" t="e">
        <f>IF(#REF!&gt;0,#REF!,"---")</f>
        <v>#REF!</v>
      </c>
    </row>
    <row r="365" spans="1:9" ht="30" x14ac:dyDescent="0.25">
      <c r="A365" s="51" t="str">
        <f>IF(zgłoszenia[[#This Row],[ID]]&gt;0,zgłoszenia[[#This Row],[Lp.]]&amp;" "&amp;zgłoszenia[[#This Row],[ID]]&amp;"
"&amp;zgłoszenia[[#This Row],[Nr kance- laryjny]]&amp;"/P/15","---")</f>
        <v>362 WK
7320/P/15</v>
      </c>
      <c r="B36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parterowe budynki gospodarcz 
gm. Mielno; ob.Chłopy; dz. Nr 163/5</v>
      </c>
      <c r="C365" s="28" t="str">
        <f>IF(zgłoszenia[[#This Row],[Rodzaj zgłoszenia]]&gt;0,zgłoszenia[[#This Row],[Rodzaj zgłoszenia]]," ")</f>
        <v>budowa obiektu - art. 29 ust. 1</v>
      </c>
      <c r="D365" s="47" t="e">
        <f>IF(#REF!&gt;0,#REF!&amp;";
"&amp;#REF!," ")</f>
        <v>#REF!</v>
      </c>
      <c r="E365" s="52" t="str">
        <f ca="1">IF(zgłoszenia[BOŚ Znak sprawy]&gt;0,zgłoszenia[BOŚ Znak sprawy]&amp;"
( "&amp;zgłoszenia[czas rozpatrywania]&amp;" "&amp;"dni )"," ")</f>
        <v>BOŚ.6743.320.2017.WK
( 36 dni )</v>
      </c>
      <c r="F365" s="64">
        <f>IF(zgłoszenia[[#This Row],[Data wpływu wniosku]]&gt;0,zgłoszenia[[#This Row],[Data wpływu wniosku]]," ")</f>
        <v>42831</v>
      </c>
      <c r="G365" s="43">
        <f>IF(zgłoszenia[[#This Row],[Data zakończenia sprawy]]&gt;0,zgłoszenia[[#This Row],[Data zakończenia sprawy]]," ")</f>
        <v>42867</v>
      </c>
      <c r="H365" s="44" t="str">
        <f>IF(zgłoszenia[[#This Row],[Sposób zakończenia]]&gt;0,zgłoszenia[[#This Row],[Sposób zakończenia]]," ")</f>
        <v>brak sprzeciwu - zgłoszenie skuteczne</v>
      </c>
      <c r="I365" s="60" t="e">
        <f>IF(#REF!&gt;0,#REF!,"---")</f>
        <v>#REF!</v>
      </c>
    </row>
    <row r="366" spans="1:9" ht="30" x14ac:dyDescent="0.25">
      <c r="A366" s="51" t="str">
        <f>IF(zgłoszenia[[#This Row],[ID]]&gt;0,zgłoszenia[[#This Row],[Lp.]]&amp;" "&amp;zgłoszenia[[#This Row],[ID]]&amp;"
"&amp;zgłoszenia[[#This Row],[Nr kance- laryjny]]&amp;"/P/15","---")</f>
        <v>363 WK
7321/P/15</v>
      </c>
      <c r="B36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parterowe budynki gospodarcz 
gm. Mielno; ob.Chłopy; dz. Nr 163/5</v>
      </c>
      <c r="C366" s="28" t="str">
        <f>IF(zgłoszenia[[#This Row],[Rodzaj zgłoszenia]]&gt;0,zgłoszenia[[#This Row],[Rodzaj zgłoszenia]]," ")</f>
        <v>budowa obiektu - art. 29 ust. 1</v>
      </c>
      <c r="D366" s="47" t="e">
        <f>IF(#REF!&gt;0,#REF!&amp;";
"&amp;#REF!," ")</f>
        <v>#REF!</v>
      </c>
      <c r="E366" s="52" t="str">
        <f ca="1">IF(zgłoszenia[BOŚ Znak sprawy]&gt;0,zgłoszenia[BOŚ Znak sprawy]&amp;"
( "&amp;zgłoszenia[czas rozpatrywania]&amp;" "&amp;"dni )"," ")</f>
        <v>BOŚ.6743.321.2017.WK
( 36 dni )</v>
      </c>
      <c r="F366" s="64">
        <f>IF(zgłoszenia[[#This Row],[Data wpływu wniosku]]&gt;0,zgłoszenia[[#This Row],[Data wpływu wniosku]]," ")</f>
        <v>42831</v>
      </c>
      <c r="G366" s="43">
        <f>IF(zgłoszenia[[#This Row],[Data zakończenia sprawy]]&gt;0,zgłoszenia[[#This Row],[Data zakończenia sprawy]]," ")</f>
        <v>42867</v>
      </c>
      <c r="H366" s="44" t="str">
        <f>IF(zgłoszenia[[#This Row],[Sposób zakończenia]]&gt;0,zgłoszenia[[#This Row],[Sposób zakończenia]]," ")</f>
        <v>brak sprzeciwu - zgłoszenie skuteczne</v>
      </c>
      <c r="I366" s="60" t="e">
        <f>IF(#REF!&gt;0,#REF!,"---")</f>
        <v>#REF!</v>
      </c>
    </row>
    <row r="367" spans="1:9" ht="30" x14ac:dyDescent="0.25">
      <c r="A367" s="51" t="str">
        <f>IF(zgłoszenia[[#This Row],[ID]]&gt;0,zgłoszenia[[#This Row],[Lp.]]&amp;" "&amp;zgłoszenia[[#This Row],[ID]]&amp;"
"&amp;zgłoszenia[[#This Row],[Nr kance- laryjny]]&amp;"/P/15","---")</f>
        <v>364 WK
7323/P/15</v>
      </c>
      <c r="B36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parterowe budynki gospodarcz 
gm. Mielno; ob.Chłopy; dz. Nr 163/2</v>
      </c>
      <c r="C367" s="28" t="str">
        <f>IF(zgłoszenia[[#This Row],[Rodzaj zgłoszenia]]&gt;0,zgłoszenia[[#This Row],[Rodzaj zgłoszenia]]," ")</f>
        <v>budowa obiektu - art. 29 ust. 1</v>
      </c>
      <c r="D367" s="47" t="e">
        <f>IF(#REF!&gt;0,#REF!&amp;";
"&amp;#REF!," ")</f>
        <v>#REF!</v>
      </c>
      <c r="E367" s="52" t="str">
        <f ca="1">IF(zgłoszenia[BOŚ Znak sprawy]&gt;0,zgłoszenia[BOŚ Znak sprawy]&amp;"
( "&amp;zgłoszenia[czas rozpatrywania]&amp;" "&amp;"dni )"," ")</f>
        <v>BOŚ.6743.322.2017.WK
( 36 dni )</v>
      </c>
      <c r="F367" s="64">
        <f>IF(zgłoszenia[[#This Row],[Data wpływu wniosku]]&gt;0,zgłoszenia[[#This Row],[Data wpływu wniosku]]," ")</f>
        <v>42831</v>
      </c>
      <c r="G367" s="43">
        <f>IF(zgłoszenia[[#This Row],[Data zakończenia sprawy]]&gt;0,zgłoszenia[[#This Row],[Data zakończenia sprawy]]," ")</f>
        <v>42867</v>
      </c>
      <c r="H367" s="44" t="str">
        <f>IF(zgłoszenia[[#This Row],[Sposób zakończenia]]&gt;0,zgłoszenia[[#This Row],[Sposób zakończenia]]," ")</f>
        <v>brak sprzeciwu - zgłoszenie skuteczne</v>
      </c>
      <c r="I367" s="60" t="e">
        <f>IF(#REF!&gt;0,#REF!,"---")</f>
        <v>#REF!</v>
      </c>
    </row>
    <row r="368" spans="1:9" ht="30" x14ac:dyDescent="0.25">
      <c r="A368" s="51" t="str">
        <f>IF(zgłoszenia[[#This Row],[ID]]&gt;0,zgłoszenia[[#This Row],[Lp.]]&amp;" "&amp;zgłoszenia[[#This Row],[ID]]&amp;"
"&amp;zgłoszenia[[#This Row],[Nr kance- laryjny]]&amp;"/P/15","---")</f>
        <v>365 WK
7325/P/15</v>
      </c>
      <c r="B36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parterowe budynki gospodarcz 
gm. Mielno; ob.Chłopy; dz. Nr 163/2</v>
      </c>
      <c r="C368" s="28" t="str">
        <f>IF(zgłoszenia[[#This Row],[Rodzaj zgłoszenia]]&gt;0,zgłoszenia[[#This Row],[Rodzaj zgłoszenia]]," ")</f>
        <v>budowa obiektu - art. 29 ust. 1</v>
      </c>
      <c r="D368" s="47" t="e">
        <f>IF(#REF!&gt;0,#REF!&amp;";
"&amp;#REF!," ")</f>
        <v>#REF!</v>
      </c>
      <c r="E368" s="52" t="str">
        <f ca="1">IF(zgłoszenia[BOŚ Znak sprawy]&gt;0,zgłoszenia[BOŚ Znak sprawy]&amp;"
( "&amp;zgłoszenia[czas rozpatrywania]&amp;" "&amp;"dni )"," ")</f>
        <v>BOŚ.6743.323.2017.WK
( 36 dni )</v>
      </c>
      <c r="F368" s="64">
        <f>IF(zgłoszenia[[#This Row],[Data wpływu wniosku]]&gt;0,zgłoszenia[[#This Row],[Data wpływu wniosku]]," ")</f>
        <v>42831</v>
      </c>
      <c r="G368" s="43">
        <f>IF(zgłoszenia[[#This Row],[Data zakończenia sprawy]]&gt;0,zgłoszenia[[#This Row],[Data zakończenia sprawy]]," ")</f>
        <v>42867</v>
      </c>
      <c r="H368" s="44" t="str">
        <f>IF(zgłoszenia[[#This Row],[Sposób zakończenia]]&gt;0,zgłoszenia[[#This Row],[Sposób zakończenia]]," ")</f>
        <v>brak sprzeciwu - zgłoszenie skuteczne</v>
      </c>
      <c r="I368" s="60" t="e">
        <f>IF(#REF!&gt;0,#REF!,"---")</f>
        <v>#REF!</v>
      </c>
    </row>
    <row r="369" spans="1:9" ht="30" x14ac:dyDescent="0.25">
      <c r="A369" s="51" t="str">
        <f>IF(zgłoszenia[[#This Row],[ID]]&gt;0,zgłoszenia[[#This Row],[Lp.]]&amp;" "&amp;zgłoszenia[[#This Row],[ID]]&amp;"
"&amp;zgłoszenia[[#This Row],[Nr kance- laryjny]]&amp;"/P/15","---")</f>
        <v>366 WK
7327/P/15</v>
      </c>
      <c r="B36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parterowe budynki gospodarcz 
gm. Mielno; ob.Chłopy; dz. Nr 163/2</v>
      </c>
      <c r="C369" s="28" t="str">
        <f>IF(zgłoszenia[[#This Row],[Rodzaj zgłoszenia]]&gt;0,zgłoszenia[[#This Row],[Rodzaj zgłoszenia]]," ")</f>
        <v>budowa obiektu - art. 29 ust. 1</v>
      </c>
      <c r="D369" s="47" t="e">
        <f>IF(#REF!&gt;0,#REF!&amp;";
"&amp;#REF!," ")</f>
        <v>#REF!</v>
      </c>
      <c r="E369" s="52" t="str">
        <f ca="1">IF(zgłoszenia[BOŚ Znak sprawy]&gt;0,zgłoszenia[BOŚ Znak sprawy]&amp;"
( "&amp;zgłoszenia[czas rozpatrywania]&amp;" "&amp;"dni )"," ")</f>
        <v>BOŚ.6743.324.2017.WK
( 36 dni )</v>
      </c>
      <c r="F369" s="64">
        <f>IF(zgłoszenia[[#This Row],[Data wpływu wniosku]]&gt;0,zgłoszenia[[#This Row],[Data wpływu wniosku]]," ")</f>
        <v>42831</v>
      </c>
      <c r="G369" s="43">
        <f>IF(zgłoszenia[[#This Row],[Data zakończenia sprawy]]&gt;0,zgłoszenia[[#This Row],[Data zakończenia sprawy]]," ")</f>
        <v>42867</v>
      </c>
      <c r="H369" s="44" t="str">
        <f>IF(zgłoszenia[[#This Row],[Sposób zakończenia]]&gt;0,zgłoszenia[[#This Row],[Sposób zakończenia]]," ")</f>
        <v>brak sprzeciwu - zgłoszenie skuteczne</v>
      </c>
      <c r="I369" s="60" t="e">
        <f>IF(#REF!&gt;0,#REF!,"---")</f>
        <v>#REF!</v>
      </c>
    </row>
    <row r="370" spans="1:9" ht="30" x14ac:dyDescent="0.25">
      <c r="A370" s="51" t="str">
        <f>IF(zgłoszenia[[#This Row],[ID]]&gt;0,zgłoszenia[[#This Row],[Lp.]]&amp;" "&amp;zgłoszenia[[#This Row],[ID]]&amp;"
"&amp;zgłoszenia[[#This Row],[Nr kance- laryjny]]&amp;"/P/15","---")</f>
        <v>367 WK
7330/P/15</v>
      </c>
      <c r="B37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parterowe budynki gospodarcz 
gm. Mielno; ob.Chłopy; dz. Nr 163/2</v>
      </c>
      <c r="C370" s="28" t="str">
        <f>IF(zgłoszenia[[#This Row],[Rodzaj zgłoszenia]]&gt;0,zgłoszenia[[#This Row],[Rodzaj zgłoszenia]]," ")</f>
        <v>budowa obiektu - art. 29 ust. 1</v>
      </c>
      <c r="D370" s="47" t="e">
        <f>IF(#REF!&gt;0,#REF!&amp;";
"&amp;#REF!," ")</f>
        <v>#REF!</v>
      </c>
      <c r="E370" s="52" t="str">
        <f ca="1">IF(zgłoszenia[BOŚ Znak sprawy]&gt;0,zgłoszenia[BOŚ Znak sprawy]&amp;"
( "&amp;zgłoszenia[czas rozpatrywania]&amp;" "&amp;"dni )"," ")</f>
        <v>BOŚ.6743.326.2017.WK
( 36 dni )</v>
      </c>
      <c r="F370" s="64">
        <f>IF(zgłoszenia[[#This Row],[Data wpływu wniosku]]&gt;0,zgłoszenia[[#This Row],[Data wpływu wniosku]]," ")</f>
        <v>42831</v>
      </c>
      <c r="G370" s="43">
        <f>IF(zgłoszenia[[#This Row],[Data zakończenia sprawy]]&gt;0,zgłoszenia[[#This Row],[Data zakończenia sprawy]]," ")</f>
        <v>42867</v>
      </c>
      <c r="H370" s="44" t="str">
        <f>IF(zgłoszenia[[#This Row],[Sposób zakończenia]]&gt;0,zgłoszenia[[#This Row],[Sposób zakończenia]]," ")</f>
        <v>brak sprzeciwu - zgłoszenie skuteczne</v>
      </c>
      <c r="I370" s="60" t="e">
        <f>IF(#REF!&gt;0,#REF!,"---")</f>
        <v>#REF!</v>
      </c>
    </row>
    <row r="371" spans="1:9" ht="30" x14ac:dyDescent="0.25">
      <c r="A371" s="51" t="str">
        <f>IF(zgłoszenia[[#This Row],[ID]]&gt;0,zgłoszenia[[#This Row],[Lp.]]&amp;" "&amp;zgłoszenia[[#This Row],[ID]]&amp;"
"&amp;zgłoszenia[[#This Row],[Nr kance- laryjny]]&amp;"/P/15","---")</f>
        <v>368 WK
7331/P/15</v>
      </c>
      <c r="B37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parterowe budynki gospodarcz 
gm. Mielno; ob.Chłopy; dz. Nr 163/2</v>
      </c>
      <c r="C371" s="28" t="str">
        <f>IF(zgłoszenia[[#This Row],[Rodzaj zgłoszenia]]&gt;0,zgłoszenia[[#This Row],[Rodzaj zgłoszenia]]," ")</f>
        <v>budowa obiektu - art. 29 ust. 1</v>
      </c>
      <c r="D371" s="47" t="e">
        <f>IF(#REF!&gt;0,#REF!&amp;";
"&amp;#REF!," ")</f>
        <v>#REF!</v>
      </c>
      <c r="E371" s="52" t="str">
        <f ca="1">IF(zgłoszenia[BOŚ Znak sprawy]&gt;0,zgłoszenia[BOŚ Znak sprawy]&amp;"
( "&amp;zgłoszenia[czas rozpatrywania]&amp;" "&amp;"dni )"," ")</f>
        <v>BOŚ.6743.327.2017.WK
( 36 dni )</v>
      </c>
      <c r="F371" s="64">
        <f>IF(zgłoszenia[[#This Row],[Data wpływu wniosku]]&gt;0,zgłoszenia[[#This Row],[Data wpływu wniosku]]," ")</f>
        <v>42831</v>
      </c>
      <c r="G371" s="43">
        <f>IF(zgłoszenia[[#This Row],[Data zakończenia sprawy]]&gt;0,zgłoszenia[[#This Row],[Data zakończenia sprawy]]," ")</f>
        <v>42867</v>
      </c>
      <c r="H371" s="44" t="str">
        <f>IF(zgłoszenia[[#This Row],[Sposób zakończenia]]&gt;0,zgłoszenia[[#This Row],[Sposób zakończenia]]," ")</f>
        <v>brak sprzeciwu - zgłoszenie skuteczne</v>
      </c>
      <c r="I371" s="60" t="e">
        <f>IF(#REF!&gt;0,#REF!,"---")</f>
        <v>#REF!</v>
      </c>
    </row>
    <row r="372" spans="1:9" ht="30" x14ac:dyDescent="0.25">
      <c r="A372" s="51" t="str">
        <f>IF(zgłoszenia[[#This Row],[ID]]&gt;0,zgłoszenia[[#This Row],[Lp.]]&amp;" "&amp;zgłoszenia[[#This Row],[ID]]&amp;"
"&amp;zgłoszenia[[#This Row],[Nr kance- laryjny]]&amp;"/P/15","---")</f>
        <v>369 WK
7328/P/15</v>
      </c>
      <c r="B37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parterowe budynki gospodarcz 
gm. Mielno; ob.Chłopy; dz. Nr 163/2</v>
      </c>
      <c r="C372" s="28" t="str">
        <f>IF(zgłoszenia[[#This Row],[Rodzaj zgłoszenia]]&gt;0,zgłoszenia[[#This Row],[Rodzaj zgłoszenia]]," ")</f>
        <v>budowa obiektu - art. 29 ust. 1</v>
      </c>
      <c r="D372" s="47" t="e">
        <f>IF(#REF!&gt;0,#REF!&amp;";
"&amp;#REF!," ")</f>
        <v>#REF!</v>
      </c>
      <c r="E372" s="52" t="str">
        <f ca="1">IF(zgłoszenia[BOŚ Znak sprawy]&gt;0,zgłoszenia[BOŚ Znak sprawy]&amp;"
( "&amp;zgłoszenia[czas rozpatrywania]&amp;" "&amp;"dni )"," ")</f>
        <v>BOŚ.6743.325.2017.WK
( 36 dni )</v>
      </c>
      <c r="F372" s="64">
        <f>IF(zgłoszenia[[#This Row],[Data wpływu wniosku]]&gt;0,zgłoszenia[[#This Row],[Data wpływu wniosku]]," ")</f>
        <v>42831</v>
      </c>
      <c r="G372" s="43">
        <f>IF(zgłoszenia[[#This Row],[Data zakończenia sprawy]]&gt;0,zgłoszenia[[#This Row],[Data zakończenia sprawy]]," ")</f>
        <v>42867</v>
      </c>
      <c r="H372" s="44" t="str">
        <f>IF(zgłoszenia[[#This Row],[Sposób zakończenia]]&gt;0,zgłoszenia[[#This Row],[Sposób zakończenia]]," ")</f>
        <v>brak sprzeciwu - zgłoszenie skuteczne</v>
      </c>
      <c r="I372" s="60" t="e">
        <f>IF(#REF!&gt;0,#REF!,"---")</f>
        <v>#REF!</v>
      </c>
    </row>
    <row r="373" spans="1:9" ht="30" x14ac:dyDescent="0.25">
      <c r="A373" s="51" t="str">
        <f>IF(zgłoszenia[[#This Row],[ID]]&gt;0,zgłoszenia[[#This Row],[Lp.]]&amp;" "&amp;zgłoszenia[[#This Row],[ID]]&amp;"
"&amp;zgłoszenia[[#This Row],[Nr kance- laryjny]]&amp;"/P/15","---")</f>
        <v>370 WK
7333/P/15</v>
      </c>
      <c r="B37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parterowe budynki gospodarcz 
gm. Mielno; ob.Chłopy; dz. Nr 163/2</v>
      </c>
      <c r="C373" s="28" t="str">
        <f>IF(zgłoszenia[[#This Row],[Rodzaj zgłoszenia]]&gt;0,zgłoszenia[[#This Row],[Rodzaj zgłoszenia]]," ")</f>
        <v>budowa obiektu - art. 29 ust. 1</v>
      </c>
      <c r="D373" s="47" t="e">
        <f>IF(#REF!&gt;0,#REF!&amp;";
"&amp;#REF!," ")</f>
        <v>#REF!</v>
      </c>
      <c r="E373" s="52" t="str">
        <f ca="1">IF(zgłoszenia[BOŚ Znak sprawy]&gt;0,zgłoszenia[BOŚ Znak sprawy]&amp;"
( "&amp;zgłoszenia[czas rozpatrywania]&amp;" "&amp;"dni )"," ")</f>
        <v>BOŚ.6743.328.2017.WK
( 36 dni )</v>
      </c>
      <c r="F373" s="64">
        <f>IF(zgłoszenia[[#This Row],[Data wpływu wniosku]]&gt;0,zgłoszenia[[#This Row],[Data wpływu wniosku]]," ")</f>
        <v>42831</v>
      </c>
      <c r="G373" s="43">
        <f>IF(zgłoszenia[[#This Row],[Data zakończenia sprawy]]&gt;0,zgłoszenia[[#This Row],[Data zakończenia sprawy]]," ")</f>
        <v>42867</v>
      </c>
      <c r="H373" s="44" t="str">
        <f>IF(zgłoszenia[[#This Row],[Sposób zakończenia]]&gt;0,zgłoszenia[[#This Row],[Sposób zakończenia]]," ")</f>
        <v>brak sprzeciwu - zgłoszenie skuteczne</v>
      </c>
      <c r="I373" s="60" t="e">
        <f>IF(#REF!&gt;0,#REF!,"---")</f>
        <v>#REF!</v>
      </c>
    </row>
    <row r="374" spans="1:9" ht="30" x14ac:dyDescent="0.25">
      <c r="A374" s="51" t="str">
        <f>IF(zgłoszenia[[#This Row],[ID]]&gt;0,zgłoszenia[[#This Row],[Lp.]]&amp;" "&amp;zgłoszenia[[#This Row],[ID]]&amp;"
"&amp;zgłoszenia[[#This Row],[Nr kance- laryjny]]&amp;"/P/15","---")</f>
        <v>371 WK
7335/P/15</v>
      </c>
      <c r="B37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parterowe budynki gospodarcz 
gm. Mielno; ob.Chłopy; dz. Nr 163/1</v>
      </c>
      <c r="C374" s="28" t="str">
        <f>IF(zgłoszenia[[#This Row],[Rodzaj zgłoszenia]]&gt;0,zgłoszenia[[#This Row],[Rodzaj zgłoszenia]]," ")</f>
        <v>budowa obiektu - art. 29 ust. 1</v>
      </c>
      <c r="D374" s="47" t="e">
        <f>IF(#REF!&gt;0,#REF!&amp;";
"&amp;#REF!," ")</f>
        <v>#REF!</v>
      </c>
      <c r="E374" s="52" t="str">
        <f ca="1">IF(zgłoszenia[BOŚ Znak sprawy]&gt;0,zgłoszenia[BOŚ Znak sprawy]&amp;"
( "&amp;zgłoszenia[czas rozpatrywania]&amp;" "&amp;"dni )"," ")</f>
        <v>BOŚ.6743.329.2017.WK
( 36 dni )</v>
      </c>
      <c r="F374" s="64">
        <f>IF(zgłoszenia[[#This Row],[Data wpływu wniosku]]&gt;0,zgłoszenia[[#This Row],[Data wpływu wniosku]]," ")</f>
        <v>42831</v>
      </c>
      <c r="G374" s="43">
        <f>IF(zgłoszenia[[#This Row],[Data zakończenia sprawy]]&gt;0,zgłoszenia[[#This Row],[Data zakończenia sprawy]]," ")</f>
        <v>42867</v>
      </c>
      <c r="H374" s="44" t="str">
        <f>IF(zgłoszenia[[#This Row],[Sposób zakończenia]]&gt;0,zgłoszenia[[#This Row],[Sposób zakończenia]]," ")</f>
        <v>brak sprzeciwu - zgłoszenie skuteczne</v>
      </c>
      <c r="I374" s="60" t="e">
        <f>IF(#REF!&gt;0,#REF!,"---")</f>
        <v>#REF!</v>
      </c>
    </row>
    <row r="375" spans="1:9" ht="30" x14ac:dyDescent="0.25">
      <c r="A375" s="51" t="str">
        <f>IF(zgłoszenia[[#This Row],[ID]]&gt;0,zgłoszenia[[#This Row],[Lp.]]&amp;" "&amp;zgłoszenia[[#This Row],[ID]]&amp;"
"&amp;zgłoszenia[[#This Row],[Nr kance- laryjny]]&amp;"/P/15","---")</f>
        <v>372 WK
7338/P/15</v>
      </c>
      <c r="B37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parterowe budynki gospodarcz 
gm. Mielno; ob.Chłopy; dz. Nr 163/1</v>
      </c>
      <c r="C375" s="28" t="str">
        <f>IF(zgłoszenia[[#This Row],[Rodzaj zgłoszenia]]&gt;0,zgłoszenia[[#This Row],[Rodzaj zgłoszenia]]," ")</f>
        <v>budowa obiektu - art. 29 ust. 1</v>
      </c>
      <c r="D375" s="47" t="e">
        <f>IF(#REF!&gt;0,#REF!&amp;";
"&amp;#REF!," ")</f>
        <v>#REF!</v>
      </c>
      <c r="E375" s="52" t="str">
        <f ca="1">IF(zgłoszenia[BOŚ Znak sprawy]&gt;0,zgłoszenia[BOŚ Znak sprawy]&amp;"
( "&amp;zgłoszenia[czas rozpatrywania]&amp;" "&amp;"dni )"," ")</f>
        <v>BOŚ.6743.330.2017.WK
( 36 dni )</v>
      </c>
      <c r="F375" s="64">
        <f>IF(zgłoszenia[[#This Row],[Data wpływu wniosku]]&gt;0,zgłoszenia[[#This Row],[Data wpływu wniosku]]," ")</f>
        <v>42831</v>
      </c>
      <c r="G375" s="43">
        <f>IF(zgłoszenia[[#This Row],[Data zakończenia sprawy]]&gt;0,zgłoszenia[[#This Row],[Data zakończenia sprawy]]," ")</f>
        <v>42867</v>
      </c>
      <c r="H375" s="44" t="str">
        <f>IF(zgłoszenia[[#This Row],[Sposób zakończenia]]&gt;0,zgłoszenia[[#This Row],[Sposób zakończenia]]," ")</f>
        <v>brak sprzeciwu - zgłoszenie skuteczne</v>
      </c>
      <c r="I375" s="60" t="e">
        <f>IF(#REF!&gt;0,#REF!,"---")</f>
        <v>#REF!</v>
      </c>
    </row>
    <row r="376" spans="1:9" ht="30" x14ac:dyDescent="0.25">
      <c r="A376" s="51" t="str">
        <f>IF(zgłoszenia[[#This Row],[ID]]&gt;0,zgłoszenia[[#This Row],[Lp.]]&amp;" "&amp;zgłoszenia[[#This Row],[ID]]&amp;"
"&amp;zgłoszenia[[#This Row],[Nr kance- laryjny]]&amp;"/P/15","---")</f>
        <v>373 WK
7339/P/15</v>
      </c>
      <c r="B37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parterowe budynki gospodarcz 
gm. Mielno; ob.Chłopy; dz. Nr 163/1</v>
      </c>
      <c r="C376" s="28" t="str">
        <f>IF(zgłoszenia[[#This Row],[Rodzaj zgłoszenia]]&gt;0,zgłoszenia[[#This Row],[Rodzaj zgłoszenia]]," ")</f>
        <v>budowa obiektu - art. 29 ust. 1</v>
      </c>
      <c r="D376" s="47" t="e">
        <f>IF(#REF!&gt;0,#REF!&amp;";
"&amp;#REF!," ")</f>
        <v>#REF!</v>
      </c>
      <c r="E376" s="52" t="str">
        <f ca="1">IF(zgłoszenia[BOŚ Znak sprawy]&gt;0,zgłoszenia[BOŚ Znak sprawy]&amp;"
( "&amp;zgłoszenia[czas rozpatrywania]&amp;" "&amp;"dni )"," ")</f>
        <v>BOŚ.6743.331.2017.WK
( 36 dni )</v>
      </c>
      <c r="F376" s="64">
        <f>IF(zgłoszenia[[#This Row],[Data wpływu wniosku]]&gt;0,zgłoszenia[[#This Row],[Data wpływu wniosku]]," ")</f>
        <v>42831</v>
      </c>
      <c r="G376" s="43">
        <f>IF(zgłoszenia[[#This Row],[Data zakończenia sprawy]]&gt;0,zgłoszenia[[#This Row],[Data zakończenia sprawy]]," ")</f>
        <v>42867</v>
      </c>
      <c r="H376" s="44" t="str">
        <f>IF(zgłoszenia[[#This Row],[Sposób zakończenia]]&gt;0,zgłoszenia[[#This Row],[Sposób zakończenia]]," ")</f>
        <v>brak sprzeciwu - zgłoszenie skuteczne</v>
      </c>
      <c r="I376" s="60" t="e">
        <f>IF(#REF!&gt;0,#REF!,"---")</f>
        <v>#REF!</v>
      </c>
    </row>
    <row r="377" spans="1:9" ht="30" x14ac:dyDescent="0.25">
      <c r="A377" s="51" t="str">
        <f>IF(zgłoszenia[[#This Row],[ID]]&gt;0,zgłoszenia[[#This Row],[Lp.]]&amp;" "&amp;zgłoszenia[[#This Row],[ID]]&amp;"
"&amp;zgłoszenia[[#This Row],[Nr kance- laryjny]]&amp;"/P/15","---")</f>
        <v>374 WK
7343/P/15</v>
      </c>
      <c r="B37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parterowe budynki gospodarcz 
gm. Mielno; ob.Chłopy; dz. Nr 163/1</v>
      </c>
      <c r="C377" s="28" t="str">
        <f>IF(zgłoszenia[[#This Row],[Rodzaj zgłoszenia]]&gt;0,zgłoszenia[[#This Row],[Rodzaj zgłoszenia]]," ")</f>
        <v>budowa obiektu - art. 29 ust. 1</v>
      </c>
      <c r="D377" s="47" t="e">
        <f>IF(#REF!&gt;0,#REF!&amp;";
"&amp;#REF!," ")</f>
        <v>#REF!</v>
      </c>
      <c r="E377" s="52" t="str">
        <f ca="1">IF(zgłoszenia[BOŚ Znak sprawy]&gt;0,zgłoszenia[BOŚ Znak sprawy]&amp;"
( "&amp;zgłoszenia[czas rozpatrywania]&amp;" "&amp;"dni )"," ")</f>
        <v>BOŚ.6743.332.2017.WK
( 36 dni )</v>
      </c>
      <c r="F377" s="64">
        <f>IF(zgłoszenia[[#This Row],[Data wpływu wniosku]]&gt;0,zgłoszenia[[#This Row],[Data wpływu wniosku]]," ")</f>
        <v>42831</v>
      </c>
      <c r="G377" s="43">
        <f>IF(zgłoszenia[[#This Row],[Data zakończenia sprawy]]&gt;0,zgłoszenia[[#This Row],[Data zakończenia sprawy]]," ")</f>
        <v>42867</v>
      </c>
      <c r="H377" s="44" t="str">
        <f>IF(zgłoszenia[[#This Row],[Sposób zakończenia]]&gt;0,zgłoszenia[[#This Row],[Sposób zakończenia]]," ")</f>
        <v>brak sprzeciwu - zgłoszenie skuteczne</v>
      </c>
      <c r="I377" s="60" t="e">
        <f>IF(#REF!&gt;0,#REF!,"---")</f>
        <v>#REF!</v>
      </c>
    </row>
    <row r="378" spans="1:9" ht="30" x14ac:dyDescent="0.25">
      <c r="A378" s="51" t="str">
        <f>IF(zgłoszenia[[#This Row],[ID]]&gt;0,zgłoszenia[[#This Row],[Lp.]]&amp;" "&amp;zgłoszenia[[#This Row],[ID]]&amp;"
"&amp;zgłoszenia[[#This Row],[Nr kance- laryjny]]&amp;"/P/15","---")</f>
        <v>375 WK
7345/P/15</v>
      </c>
      <c r="B37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parterowe budynki gospodarcz 
gm. Mielno; ob.Chłopy; dz. Nr 163/1</v>
      </c>
      <c r="C378" s="28" t="str">
        <f>IF(zgłoszenia[[#This Row],[Rodzaj zgłoszenia]]&gt;0,zgłoszenia[[#This Row],[Rodzaj zgłoszenia]]," ")</f>
        <v>budowa obiektu - art. 29 ust. 1</v>
      </c>
      <c r="D378" s="47" t="e">
        <f>IF(#REF!&gt;0,#REF!&amp;";
"&amp;#REF!," ")</f>
        <v>#REF!</v>
      </c>
      <c r="E378" s="52" t="str">
        <f ca="1">IF(zgłoszenia[BOŚ Znak sprawy]&gt;0,zgłoszenia[BOŚ Znak sprawy]&amp;"
( "&amp;zgłoszenia[czas rozpatrywania]&amp;" "&amp;"dni )"," ")</f>
        <v>BOŚ.6743.333.2017.WK
( 36 dni )</v>
      </c>
      <c r="F378" s="64">
        <f>IF(zgłoszenia[[#This Row],[Data wpływu wniosku]]&gt;0,zgłoszenia[[#This Row],[Data wpływu wniosku]]," ")</f>
        <v>42831</v>
      </c>
      <c r="G378" s="43">
        <f>IF(zgłoszenia[[#This Row],[Data zakończenia sprawy]]&gt;0,zgłoszenia[[#This Row],[Data zakończenia sprawy]]," ")</f>
        <v>42867</v>
      </c>
      <c r="H378" s="44" t="str">
        <f>IF(zgłoszenia[[#This Row],[Sposób zakończenia]]&gt;0,zgłoszenia[[#This Row],[Sposób zakończenia]]," ")</f>
        <v>brak sprzeciwu - zgłoszenie skuteczne</v>
      </c>
      <c r="I378" s="60" t="e">
        <f>IF(#REF!&gt;0,#REF!,"---")</f>
        <v>#REF!</v>
      </c>
    </row>
    <row r="379" spans="1:9" ht="30" x14ac:dyDescent="0.25">
      <c r="A379" s="51" t="str">
        <f>IF(zgłoszenia[[#This Row],[ID]]&gt;0,zgłoszenia[[#This Row],[Lp.]]&amp;" "&amp;zgłoszenia[[#This Row],[ID]]&amp;"
"&amp;zgłoszenia[[#This Row],[Nr kance- laryjny]]&amp;"/P/15","---")</f>
        <v>376 WK
7347/P/15</v>
      </c>
      <c r="B37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parterowe budynki gospodarcz 
gm. Mielno; ob.Chłopy; dz. Nr 163/1</v>
      </c>
      <c r="C379" s="28" t="str">
        <f>IF(zgłoszenia[[#This Row],[Rodzaj zgłoszenia]]&gt;0,zgłoszenia[[#This Row],[Rodzaj zgłoszenia]]," ")</f>
        <v>budowa obiektu - art. 29 ust. 1</v>
      </c>
      <c r="D379" s="47" t="e">
        <f>IF(#REF!&gt;0,#REF!&amp;";
"&amp;#REF!," ")</f>
        <v>#REF!</v>
      </c>
      <c r="E379" s="52" t="str">
        <f ca="1">IF(zgłoszenia[BOŚ Znak sprawy]&gt;0,zgłoszenia[BOŚ Znak sprawy]&amp;"
( "&amp;zgłoszenia[czas rozpatrywania]&amp;" "&amp;"dni )"," ")</f>
        <v>BOŚ.6743.334.2017.WK
( 36 dni )</v>
      </c>
      <c r="F379" s="64">
        <f>IF(zgłoszenia[[#This Row],[Data wpływu wniosku]]&gt;0,zgłoszenia[[#This Row],[Data wpływu wniosku]]," ")</f>
        <v>42831</v>
      </c>
      <c r="G379" s="43">
        <f>IF(zgłoszenia[[#This Row],[Data zakończenia sprawy]]&gt;0,zgłoszenia[[#This Row],[Data zakończenia sprawy]]," ")</f>
        <v>42867</v>
      </c>
      <c r="H379" s="44" t="str">
        <f>IF(zgłoszenia[[#This Row],[Sposób zakończenia]]&gt;0,zgłoszenia[[#This Row],[Sposób zakończenia]]," ")</f>
        <v>brak sprzeciwu - zgłoszenie skuteczne</v>
      </c>
      <c r="I379" s="60" t="e">
        <f>IF(#REF!&gt;0,#REF!,"---")</f>
        <v>#REF!</v>
      </c>
    </row>
    <row r="380" spans="1:9" ht="30" x14ac:dyDescent="0.25">
      <c r="A380" s="51" t="str">
        <f>IF(zgłoszenia[[#This Row],[ID]]&gt;0,zgłoszenia[[#This Row],[Lp.]]&amp;" "&amp;zgłoszenia[[#This Row],[ID]]&amp;"
"&amp;zgłoszenia[[#This Row],[Nr kance- laryjny]]&amp;"/P/15","---")</f>
        <v>377 WK
7350/P/15</v>
      </c>
      <c r="B38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parterowe budynki gospodarcz 
gm. Mielno; ob.Chłopy; dz. Nr 163/1</v>
      </c>
      <c r="C380" s="28" t="str">
        <f>IF(zgłoszenia[[#This Row],[Rodzaj zgłoszenia]]&gt;0,zgłoszenia[[#This Row],[Rodzaj zgłoszenia]]," ")</f>
        <v>budowa obiektu - art. 29 ust. 1</v>
      </c>
      <c r="D380" s="47" t="e">
        <f>IF(#REF!&gt;0,#REF!&amp;";
"&amp;#REF!," ")</f>
        <v>#REF!</v>
      </c>
      <c r="E380" s="52" t="str">
        <f ca="1">IF(zgłoszenia[BOŚ Znak sprawy]&gt;0,zgłoszenia[BOŚ Znak sprawy]&amp;"
( "&amp;zgłoszenia[czas rozpatrywania]&amp;" "&amp;"dni )"," ")</f>
        <v>BOŚ.6743.335.2017.WK
( 36 dni )</v>
      </c>
      <c r="F380" s="64">
        <f>IF(zgłoszenia[[#This Row],[Data wpływu wniosku]]&gt;0,zgłoszenia[[#This Row],[Data wpływu wniosku]]," ")</f>
        <v>42831</v>
      </c>
      <c r="G380" s="43">
        <f>IF(zgłoszenia[[#This Row],[Data zakończenia sprawy]]&gt;0,zgłoszenia[[#This Row],[Data zakończenia sprawy]]," ")</f>
        <v>42867</v>
      </c>
      <c r="H380" s="44" t="str">
        <f>IF(zgłoszenia[[#This Row],[Sposób zakończenia]]&gt;0,zgłoszenia[[#This Row],[Sposób zakończenia]]," ")</f>
        <v>brak sprzeciwu - zgłoszenie skuteczne</v>
      </c>
      <c r="I380" s="60" t="e">
        <f>IF(#REF!&gt;0,#REF!,"---")</f>
        <v>#REF!</v>
      </c>
    </row>
    <row r="381" spans="1:9" ht="30" x14ac:dyDescent="0.25">
      <c r="A381" s="51" t="str">
        <f>IF(zgłoszenia[[#This Row],[ID]]&gt;0,zgłoszenia[[#This Row],[Lp.]]&amp;" "&amp;zgłoszenia[[#This Row],[ID]]&amp;"
"&amp;zgłoszenia[[#This Row],[Nr kance- laryjny]]&amp;"/P/15","---")</f>
        <v>378 ŁD
7364/P/15</v>
      </c>
      <c r="B38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Biesiekierz; ob.Tatów; dz. Nr 34/5</v>
      </c>
      <c r="C381" s="28" t="str">
        <f>IF(zgłoszenia[[#This Row],[Rodzaj zgłoszenia]]&gt;0,zgłoszenia[[#This Row],[Rodzaj zgłoszenia]]," ")</f>
        <v>jednorodzinne art.29 ust.1 pkt 1a</v>
      </c>
      <c r="D381" s="47" t="e">
        <f>IF(#REF!&gt;0,#REF!&amp;";
"&amp;#REF!," ")</f>
        <v>#REF!</v>
      </c>
      <c r="E381" s="52" t="str">
        <f ca="1">IF(zgłoszenia[BOŚ Znak sprawy]&gt;0,zgłoszenia[BOŚ Znak sprawy]&amp;"
( "&amp;zgłoszenia[czas rozpatrywania]&amp;" "&amp;"dni )"," ")</f>
        <v>BOŚ.6746.45.2017.ŁD
( 19 dni )</v>
      </c>
      <c r="F381" s="64">
        <f>IF(zgłoszenia[[#This Row],[Data wpływu wniosku]]&gt;0,zgłoszenia[[#This Row],[Data wpływu wniosku]]," ")</f>
        <v>42831</v>
      </c>
      <c r="G381" s="43">
        <f>IF(zgłoszenia[[#This Row],[Data zakończenia sprawy]]&gt;0,zgłoszenia[[#This Row],[Data zakończenia sprawy]]," ")</f>
        <v>42850</v>
      </c>
      <c r="H381" s="44" t="str">
        <f>IF(zgłoszenia[[#This Row],[Sposób zakończenia]]&gt;0,zgłoszenia[[#This Row],[Sposób zakończenia]]," ")</f>
        <v>brak sprzeciwu - zgłoszenie skuteczne</v>
      </c>
      <c r="I381" s="60" t="e">
        <f>IF(#REF!&gt;0,#REF!,"---")</f>
        <v>#REF!</v>
      </c>
    </row>
    <row r="382" spans="1:9" ht="45" x14ac:dyDescent="0.25">
      <c r="A382" s="51" t="str">
        <f>IF(zgłoszenia[[#This Row],[ID]]&gt;0,zgłoszenia[[#This Row],[Lp.]]&amp;" "&amp;zgłoszenia[[#This Row],[ID]]&amp;"
"&amp;zgłoszenia[[#This Row],[Nr kance- laryjny]]&amp;"/P/15","---")</f>
        <v>379 IN
7288/P/15</v>
      </c>
      <c r="B38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w budynku gospodarczym 
gm. Będzino; ob.Będzino; dz. Nr 109/15</v>
      </c>
      <c r="C382" s="28" t="str">
        <f>IF(zgłoszenia[[#This Row],[Rodzaj zgłoszenia]]&gt;0,zgłoszenia[[#This Row],[Rodzaj zgłoszenia]]," ")</f>
        <v>roboty budowlane - art. 29 ust. 2</v>
      </c>
      <c r="D382" s="47" t="e">
        <f>IF(#REF!&gt;0,#REF!&amp;";
"&amp;#REF!," ")</f>
        <v>#REF!</v>
      </c>
      <c r="E382" s="52" t="str">
        <f ca="1">IF(zgłoszenia[BOŚ Znak sprawy]&gt;0,zgłoszenia[BOŚ Znak sprawy]&amp;"
( "&amp;zgłoszenia[czas rozpatrywania]&amp;" "&amp;"dni )"," ")</f>
        <v>BOŚ.6743.308.2017.IN
( 20 dni )</v>
      </c>
      <c r="F382" s="64">
        <f>IF(zgłoszenia[[#This Row],[Data wpływu wniosku]]&gt;0,zgłoszenia[[#This Row],[Data wpływu wniosku]]," ")</f>
        <v>42831</v>
      </c>
      <c r="G382" s="43">
        <f>IF(zgłoszenia[[#This Row],[Data zakończenia sprawy]]&gt;0,zgłoszenia[[#This Row],[Data zakończenia sprawy]]," ")</f>
        <v>42851</v>
      </c>
      <c r="H382" s="44" t="str">
        <f>IF(zgłoszenia[[#This Row],[Sposób zakończenia]]&gt;0,zgłoszenia[[#This Row],[Sposób zakończenia]]," ")</f>
        <v>brak sprzeciwu - zgłoszenie skuteczne</v>
      </c>
      <c r="I382" s="60" t="e">
        <f>IF(#REF!&gt;0,#REF!,"---")</f>
        <v>#REF!</v>
      </c>
    </row>
    <row r="383" spans="1:9" ht="45" x14ac:dyDescent="0.25">
      <c r="A383" s="51" t="str">
        <f>IF(zgłoszenia[[#This Row],[ID]]&gt;0,zgłoszenia[[#This Row],[Lp.]]&amp;" "&amp;zgłoszenia[[#This Row],[ID]]&amp;"
"&amp;zgłoszenia[[#This Row],[Nr kance- laryjny]]&amp;"/P/15","---")</f>
        <v>380 SR
7292/P/15</v>
      </c>
      <c r="B38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namiot do celów rekreacyjnych 
gm. Mielno; ob.Mielno; dz. Nr 12/2</v>
      </c>
      <c r="C383" s="28" t="str">
        <f>IF(zgłoszenia[[#This Row],[Rodzaj zgłoszenia]]&gt;0,zgłoszenia[[#This Row],[Rodzaj zgłoszenia]]," ")</f>
        <v>tymczasowy obiekt - art. 29 ust. 1, pkt 12</v>
      </c>
      <c r="D383" s="47" t="e">
        <f>IF(#REF!&gt;0,#REF!&amp;";
"&amp;#REF!," ")</f>
        <v>#REF!</v>
      </c>
      <c r="E383" s="52" t="str">
        <f ca="1">IF(zgłoszenia[BOŚ Znak sprawy]&gt;0,zgłoszenia[BOŚ Znak sprawy]&amp;"
( "&amp;zgłoszenia[czas rozpatrywania]&amp;" "&amp;"dni )"," ")</f>
        <v>BOŚ.6743.362.2017.SR
( 13 dni )</v>
      </c>
      <c r="F383" s="64">
        <f>IF(zgłoszenia[[#This Row],[Data wpływu wniosku]]&gt;0,zgłoszenia[[#This Row],[Data wpływu wniosku]]," ")</f>
        <v>42831</v>
      </c>
      <c r="G383" s="43">
        <f>IF(zgłoszenia[[#This Row],[Data zakończenia sprawy]]&gt;0,zgłoszenia[[#This Row],[Data zakończenia sprawy]]," ")</f>
        <v>42844</v>
      </c>
      <c r="H383" s="44" t="str">
        <f>IF(zgłoszenia[[#This Row],[Sposób zakończenia]]&gt;0,zgłoszenia[[#This Row],[Sposób zakończenia]]," ")</f>
        <v>brak sprzeciwu - zgłoszenie skuteczne</v>
      </c>
      <c r="I383" s="60" t="e">
        <f>IF(#REF!&gt;0,#REF!,"---")</f>
        <v>#REF!</v>
      </c>
    </row>
    <row r="384" spans="1:9" ht="30" x14ac:dyDescent="0.25">
      <c r="A384" s="51" t="str">
        <f>IF(zgłoszenia[[#This Row],[ID]]&gt;0,zgłoszenia[[#This Row],[Lp.]]&amp;" "&amp;zgłoszenia[[#This Row],[ID]]&amp;"
"&amp;zgłoszenia[[#This Row],[Nr kance- laryjny]]&amp;"/P/15","---")</f>
        <v>381 KŻ
7217/P/15</v>
      </c>
      <c r="B38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studnia, zbiornik bezodpływowy 
gm. Mielno; ob.Sarbinowo; dz. Nr 418/7</v>
      </c>
      <c r="C384" s="28" t="str">
        <f>IF(zgłoszenia[[#This Row],[Rodzaj zgłoszenia]]&gt;0,zgłoszenia[[#This Row],[Rodzaj zgłoszenia]]," ")</f>
        <v>budowa obiektu - art. 29 ust. 1</v>
      </c>
      <c r="D384" s="47" t="e">
        <f>IF(#REF!&gt;0,#REF!&amp;";
"&amp;#REF!," ")</f>
        <v>#REF!</v>
      </c>
      <c r="E384" s="52" t="str">
        <f ca="1">IF(zgłoszenia[BOŚ Znak sprawy]&gt;0,zgłoszenia[BOŚ Znak sprawy]&amp;"
( "&amp;zgłoszenia[czas rozpatrywania]&amp;" "&amp;"dni )"," ")</f>
        <v>BOŚ.6743.310.2017.KŻ
( 30 dni )</v>
      </c>
      <c r="F384" s="64">
        <f>IF(zgłoszenia[[#This Row],[Data wpływu wniosku]]&gt;0,zgłoszenia[[#This Row],[Data wpływu wniosku]]," ")</f>
        <v>42830</v>
      </c>
      <c r="G384" s="43">
        <f>IF(zgłoszenia[[#This Row],[Data zakończenia sprawy]]&gt;0,zgłoszenia[[#This Row],[Data zakończenia sprawy]]," ")</f>
        <v>42860</v>
      </c>
      <c r="H384" s="44" t="str">
        <f>IF(zgłoszenia[[#This Row],[Sposób zakończenia]]&gt;0,zgłoszenia[[#This Row],[Sposób zakończenia]]," ")</f>
        <v>brak sprzeciwu - zgłoszenie skuteczne</v>
      </c>
      <c r="I384" s="60" t="e">
        <f>IF(#REF!&gt;0,#REF!,"---")</f>
        <v>#REF!</v>
      </c>
    </row>
    <row r="385" spans="1:9" ht="45" x14ac:dyDescent="0.25">
      <c r="A385" s="51" t="str">
        <f>IF(zgłoszenia[[#This Row],[ID]]&gt;0,zgłoszenia[[#This Row],[Lp.]]&amp;" "&amp;zgłoszenia[[#This Row],[ID]]&amp;"
"&amp;zgłoszenia[[#This Row],[Nr kance- laryjny]]&amp;"/P/15","---")</f>
        <v>382 KŻ
7211/P/15</v>
      </c>
      <c r="B38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sposobu użytkowania z mieszkalno- usługowy na mieszkalny jednorodzinny 
gm. Mielno; ob.Sarbinowo; dz. Nr 169/2</v>
      </c>
      <c r="C385" s="28" t="str">
        <f>IF(zgłoszenia[[#This Row],[Rodzaj zgłoszenia]]&gt;0,zgłoszenia[[#This Row],[Rodzaj zgłoszenia]]," ")</f>
        <v>zmiana sposobu użytkowania - atr. 71</v>
      </c>
      <c r="D385" s="47" t="e">
        <f>IF(#REF!&gt;0,#REF!&amp;";
"&amp;#REF!," ")</f>
        <v>#REF!</v>
      </c>
      <c r="E385" s="52" t="str">
        <f ca="1">IF(zgłoszenia[BOŚ Znak sprawy]&gt;0,zgłoszenia[BOŚ Znak sprawy]&amp;"
( "&amp;zgłoszenia[czas rozpatrywania]&amp;" "&amp;"dni )"," ")</f>
        <v>BOŚ.6743.311.2017.KŻ
( 7 dni )</v>
      </c>
      <c r="F385" s="64">
        <f>IF(zgłoszenia[[#This Row],[Data wpływu wniosku]]&gt;0,zgłoszenia[[#This Row],[Data wpływu wniosku]]," ")</f>
        <v>42830</v>
      </c>
      <c r="G385" s="43">
        <f>IF(zgłoszenia[[#This Row],[Data zakończenia sprawy]]&gt;0,zgłoszenia[[#This Row],[Data zakończenia sprawy]]," ")</f>
        <v>42837</v>
      </c>
      <c r="H385" s="44" t="str">
        <f>IF(zgłoszenia[[#This Row],[Sposób zakończenia]]&gt;0,zgłoszenia[[#This Row],[Sposób zakończenia]]," ")</f>
        <v>przekazano wg właściwości</v>
      </c>
      <c r="I385" s="60" t="e">
        <f>IF(#REF!&gt;0,#REF!,"---")</f>
        <v>#REF!</v>
      </c>
    </row>
    <row r="386" spans="1:9" ht="30" x14ac:dyDescent="0.25">
      <c r="A386" s="51" t="str">
        <f>IF(zgłoszenia[[#This Row],[ID]]&gt;0,zgłoszenia[[#This Row],[Lp.]]&amp;" "&amp;zgłoszenia[[#This Row],[ID]]&amp;"
"&amp;zgłoszenia[[#This Row],[Nr kance- laryjny]]&amp;"/P/15","---")</f>
        <v>383 ŁD
7344/P/15</v>
      </c>
      <c r="B38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garaż blaszany 
gm. Sianów; ob.Iwęcino; dz. Nr 346/4</v>
      </c>
      <c r="C386" s="28" t="str">
        <f>IF(zgłoszenia[[#This Row],[Rodzaj zgłoszenia]]&gt;0,zgłoszenia[[#This Row],[Rodzaj zgłoszenia]]," ")</f>
        <v>budowa obiektu - art. 29 ust. 1</v>
      </c>
      <c r="D386" s="47" t="e">
        <f>IF(#REF!&gt;0,#REF!&amp;";
"&amp;#REF!," ")</f>
        <v>#REF!</v>
      </c>
      <c r="E386" s="52" t="str">
        <f ca="1">IF(zgłoszenia[BOŚ Znak sprawy]&gt;0,zgłoszenia[BOŚ Znak sprawy]&amp;"
( "&amp;zgłoszenia[czas rozpatrywania]&amp;" "&amp;"dni )"," ")</f>
        <v>BOŚ.6743.409.2017.ŁD
( 19 dni )</v>
      </c>
      <c r="F386" s="64">
        <f>IF(zgłoszenia[[#This Row],[Data wpływu wniosku]]&gt;0,zgłoszenia[[#This Row],[Data wpływu wniosku]]," ")</f>
        <v>42831</v>
      </c>
      <c r="G386" s="43">
        <f>IF(zgłoszenia[[#This Row],[Data zakończenia sprawy]]&gt;0,zgłoszenia[[#This Row],[Data zakończenia sprawy]]," ")</f>
        <v>42850</v>
      </c>
      <c r="H386" s="44" t="str">
        <f>IF(zgłoszenia[[#This Row],[Sposób zakończenia]]&gt;0,zgłoszenia[[#This Row],[Sposób zakończenia]]," ")</f>
        <v>brak sprzeciwu - zgłoszenie skuteczne</v>
      </c>
      <c r="I386" s="60" t="e">
        <f>IF(#REF!&gt;0,#REF!,"---")</f>
        <v>#REF!</v>
      </c>
    </row>
    <row r="387" spans="1:9" ht="45" x14ac:dyDescent="0.25">
      <c r="A387" s="51" t="str">
        <f>IF(zgłoszenia[[#This Row],[ID]]&gt;0,zgłoszenia[[#This Row],[Lp.]]&amp;" "&amp;zgłoszenia[[#This Row],[ID]]&amp;"
"&amp;zgłoszenia[[#This Row],[Nr kance- laryjny]]&amp;"/P/15","---")</f>
        <v>384 WK
7396/P/15</v>
      </c>
      <c r="B38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ogródek 
gm. Mielno; ob.Mielno; dz. Nr 224/6</v>
      </c>
      <c r="C387" s="28" t="str">
        <f>IF(zgłoszenia[[#This Row],[Rodzaj zgłoszenia]]&gt;0,zgłoszenia[[#This Row],[Rodzaj zgłoszenia]]," ")</f>
        <v>tymczasowy obiekt - art. 29 ust. 1, pkt 12</v>
      </c>
      <c r="D387" s="47" t="e">
        <f>IF(#REF!&gt;0,#REF!&amp;";
"&amp;#REF!," ")</f>
        <v>#REF!</v>
      </c>
      <c r="E387" s="52" t="str">
        <f ca="1">IF(zgłoszenia[BOŚ Znak sprawy]&gt;0,zgłoszenia[BOŚ Znak sprawy]&amp;"
( "&amp;zgłoszenia[czas rozpatrywania]&amp;" "&amp;"dni )"," ")</f>
        <v>BOŚ.6743.312.2017.WK
( 19 dni )</v>
      </c>
      <c r="F387" s="64">
        <f>IF(zgłoszenia[[#This Row],[Data wpływu wniosku]]&gt;0,zgłoszenia[[#This Row],[Data wpływu wniosku]]," ")</f>
        <v>42832</v>
      </c>
      <c r="G387" s="43">
        <f>IF(zgłoszenia[[#This Row],[Data zakończenia sprawy]]&gt;0,zgłoszenia[[#This Row],[Data zakończenia sprawy]]," ")</f>
        <v>42851</v>
      </c>
      <c r="H387" s="44" t="str">
        <f>IF(zgłoszenia[[#This Row],[Sposób zakończenia]]&gt;0,zgłoszenia[[#This Row],[Sposób zakończenia]]," ")</f>
        <v>brak sprzeciwu - zgłoszenie skuteczne</v>
      </c>
      <c r="I387" s="60" t="e">
        <f>IF(#REF!&gt;0,#REF!,"---")</f>
        <v>#REF!</v>
      </c>
    </row>
    <row r="388" spans="1:9" ht="30" x14ac:dyDescent="0.25">
      <c r="A388" s="51" t="str">
        <f>IF(zgłoszenia[[#This Row],[ID]]&gt;0,zgłoszenia[[#This Row],[Lp.]]&amp;" "&amp;zgłoszenia[[#This Row],[ID]]&amp;"
"&amp;zgłoszenia[[#This Row],[Nr kance- laryjny]]&amp;"/P/15","---")</f>
        <v>385 AA
7428/P/15</v>
      </c>
      <c r="B38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oranżeria 
gm. Bobolice; ob.Głodowa; dz. Nr 4/1</v>
      </c>
      <c r="C388" s="28" t="str">
        <f>IF(zgłoszenia[[#This Row],[Rodzaj zgłoszenia]]&gt;0,zgłoszenia[[#This Row],[Rodzaj zgłoszenia]]," ")</f>
        <v>budowa obiektu - art. 29 ust. 1</v>
      </c>
      <c r="D388" s="47" t="e">
        <f>IF(#REF!&gt;0,#REF!&amp;";
"&amp;#REF!," ")</f>
        <v>#REF!</v>
      </c>
      <c r="E388" s="52" t="str">
        <f ca="1">IF(zgłoszenia[BOŚ Znak sprawy]&gt;0,zgłoszenia[BOŚ Znak sprawy]&amp;"
( "&amp;zgłoszenia[czas rozpatrywania]&amp;" "&amp;"dni )"," ")</f>
        <v>BOŚ.6743.339.2017.AA
( 42 dni )</v>
      </c>
      <c r="F388" s="64">
        <f>IF(zgłoszenia[[#This Row],[Data wpływu wniosku]]&gt;0,zgłoszenia[[#This Row],[Data wpływu wniosku]]," ")</f>
        <v>42832</v>
      </c>
      <c r="G388" s="43">
        <f>IF(zgłoszenia[[#This Row],[Data zakończenia sprawy]]&gt;0,zgłoszenia[[#This Row],[Data zakończenia sprawy]]," ")</f>
        <v>42874</v>
      </c>
      <c r="H388" s="44" t="str">
        <f>IF(zgłoszenia[[#This Row],[Sposób zakończenia]]&gt;0,zgłoszenia[[#This Row],[Sposób zakończenia]]," ")</f>
        <v>brak sprzeciwu - zgłoszenie skuteczne</v>
      </c>
      <c r="I388" s="60" t="e">
        <f>IF(#REF!&gt;0,#REF!,"---")</f>
        <v>#REF!</v>
      </c>
    </row>
    <row r="389" spans="1:9" ht="45" x14ac:dyDescent="0.25">
      <c r="A389" s="51" t="str">
        <f>IF(zgłoszenia[[#This Row],[ID]]&gt;0,zgłoszenia[[#This Row],[Lp.]]&amp;" "&amp;zgłoszenia[[#This Row],[ID]]&amp;"
"&amp;zgłoszenia[[#This Row],[Nr kance- laryjny]]&amp;"/P/15","---")</f>
        <v>386 WK
7471/P/15</v>
      </c>
      <c r="B38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montaż kasetonu na elewacji  
gm. Mielno; ob.Mielno; dz. Nr 42/44</v>
      </c>
      <c r="C389" s="28" t="str">
        <f>IF(zgłoszenia[[#This Row],[Rodzaj zgłoszenia]]&gt;0,zgłoszenia[[#This Row],[Rodzaj zgłoszenia]]," ")</f>
        <v>roboty budowlane - art. 29 ust. 2</v>
      </c>
      <c r="D389" s="47" t="e">
        <f>IF(#REF!&gt;0,#REF!&amp;";
"&amp;#REF!," ")</f>
        <v>#REF!</v>
      </c>
      <c r="E389" s="52" t="str">
        <f ca="1">IF(zgłoszenia[BOŚ Znak sprawy]&gt;0,zgłoszenia[BOŚ Znak sprawy]&amp;"
( "&amp;zgłoszenia[czas rozpatrywania]&amp;" "&amp;"dni )"," ")</f>
        <v>BOŚ.6743.317.2017.WK
( 14 dni )</v>
      </c>
      <c r="F389" s="64">
        <f>IF(zgłoszenia[[#This Row],[Data wpływu wniosku]]&gt;0,zgłoszenia[[#This Row],[Data wpływu wniosku]]," ")</f>
        <v>42832</v>
      </c>
      <c r="G389" s="43">
        <f>IF(zgłoszenia[[#This Row],[Data zakończenia sprawy]]&gt;0,zgłoszenia[[#This Row],[Data zakończenia sprawy]]," ")</f>
        <v>42846</v>
      </c>
      <c r="H389" s="44" t="str">
        <f>IF(zgłoszenia[[#This Row],[Sposób zakończenia]]&gt;0,zgłoszenia[[#This Row],[Sposób zakończenia]]," ")</f>
        <v>brak sprzeciwu - zgłoszenie skuteczne</v>
      </c>
      <c r="I389" s="60" t="e">
        <f>IF(#REF!&gt;0,#REF!,"---")</f>
        <v>#REF!</v>
      </c>
    </row>
    <row r="390" spans="1:9" ht="45" x14ac:dyDescent="0.25">
      <c r="A390" s="51" t="str">
        <f>IF(zgłoszenia[[#This Row],[ID]]&gt;0,zgłoszenia[[#This Row],[Lp.]]&amp;" "&amp;zgłoszenia[[#This Row],[ID]]&amp;"
"&amp;zgłoszenia[[#This Row],[Nr kance- laryjny]]&amp;"/P/15","---")</f>
        <v>387 WK
7469/P/15</v>
      </c>
      <c r="B39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rekreacji indywidualnej 
gm. Mielno; ob.Chłopy; dz. Nr 138/30</v>
      </c>
      <c r="C390" s="28" t="str">
        <f>IF(zgłoszenia[[#This Row],[Rodzaj zgłoszenia]]&gt;0,zgłoszenia[[#This Row],[Rodzaj zgłoszenia]]," ")</f>
        <v>budowa obiektu - art. 29 ust. 1</v>
      </c>
      <c r="D390" s="47" t="e">
        <f>IF(#REF!&gt;0,#REF!&amp;";
"&amp;#REF!," ")</f>
        <v>#REF!</v>
      </c>
      <c r="E390" s="52" t="str">
        <f ca="1">IF(zgłoszenia[BOŚ Znak sprawy]&gt;0,zgłoszenia[BOŚ Znak sprawy]&amp;"
( "&amp;zgłoszenia[czas rozpatrywania]&amp;" "&amp;"dni )"," ")</f>
        <v>BOŚ.6743.315.2017.WK
( 32 dni )</v>
      </c>
      <c r="F390" s="64">
        <f>IF(zgłoszenia[[#This Row],[Data wpływu wniosku]]&gt;0,zgłoszenia[[#This Row],[Data wpływu wniosku]]," ")</f>
        <v>42832</v>
      </c>
      <c r="G390" s="43">
        <f>IF(zgłoszenia[[#This Row],[Data zakończenia sprawy]]&gt;0,zgłoszenia[[#This Row],[Data zakończenia sprawy]]," ")</f>
        <v>42864</v>
      </c>
      <c r="H390" s="44" t="str">
        <f>IF(zgłoszenia[[#This Row],[Sposób zakończenia]]&gt;0,zgłoszenia[[#This Row],[Sposób zakończenia]]," ")</f>
        <v>brak sprzeciwu - zgłoszenie skuteczne</v>
      </c>
      <c r="I390" s="60" t="e">
        <f>IF(#REF!&gt;0,#REF!,"---")</f>
        <v>#REF!</v>
      </c>
    </row>
    <row r="391" spans="1:9" ht="30" x14ac:dyDescent="0.25">
      <c r="A391" s="51" t="str">
        <f>IF(zgłoszenia[[#This Row],[ID]]&gt;0,zgłoszenia[[#This Row],[Lp.]]&amp;" "&amp;zgłoszenia[[#This Row],[ID]]&amp;"
"&amp;zgłoszenia[[#This Row],[Nr kance- laryjny]]&amp;"/P/15","---")</f>
        <v>388 WK
7430/P/15</v>
      </c>
      <c r="B39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ob.Mielno; dz. Nr 165/27</v>
      </c>
      <c r="C391" s="28" t="str">
        <f>IF(zgłoszenia[[#This Row],[Rodzaj zgłoszenia]]&gt;0,zgłoszenia[[#This Row],[Rodzaj zgłoszenia]]," ")</f>
        <v>budowa obiektu - art. 29 ust. 1</v>
      </c>
      <c r="D391" s="47" t="e">
        <f>IF(#REF!&gt;0,#REF!&amp;";
"&amp;#REF!," ")</f>
        <v>#REF!</v>
      </c>
      <c r="E391" s="52" t="str">
        <f ca="1">IF(zgłoszenia[BOŚ Znak sprawy]&gt;0,zgłoszenia[BOŚ Znak sprawy]&amp;"
( "&amp;zgłoszenia[czas rozpatrywania]&amp;" "&amp;"dni )"," ")</f>
        <v>BOŚ.6743.316.2017.WK
( 32 dni )</v>
      </c>
      <c r="F391" s="64">
        <f>IF(zgłoszenia[[#This Row],[Data wpływu wniosku]]&gt;0,zgłoszenia[[#This Row],[Data wpływu wniosku]]," ")</f>
        <v>42832</v>
      </c>
      <c r="G391" s="43">
        <f>IF(zgłoszenia[[#This Row],[Data zakończenia sprawy]]&gt;0,zgłoszenia[[#This Row],[Data zakończenia sprawy]]," ")</f>
        <v>42864</v>
      </c>
      <c r="H391" s="44" t="str">
        <f>IF(zgłoszenia[[#This Row],[Sposób zakończenia]]&gt;0,zgłoszenia[[#This Row],[Sposób zakończenia]]," ")</f>
        <v>brak sprzeciwu - zgłoszenie skuteczne</v>
      </c>
      <c r="I391" s="60" t="e">
        <f>IF(#REF!&gt;0,#REF!,"---")</f>
        <v>#REF!</v>
      </c>
    </row>
    <row r="392" spans="1:9" ht="45" x14ac:dyDescent="0.25">
      <c r="A392" s="51" t="str">
        <f>IF(zgłoszenia[[#This Row],[ID]]&gt;0,zgłoszenia[[#This Row],[Lp.]]&amp;" "&amp;zgłoszenia[[#This Row],[ID]]&amp;"
"&amp;zgłoszenia[[#This Row],[Nr kance- laryjny]]&amp;"/P/15","---")</f>
        <v>389 WK
7427/P/15</v>
      </c>
      <c r="B39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parterowy budynek rekreacji indywidualnej 
gm. Mielno; ob.Chłopy; dz. Nr 138/30</v>
      </c>
      <c r="C392" s="28" t="str">
        <f>IF(zgłoszenia[[#This Row],[Rodzaj zgłoszenia]]&gt;0,zgłoszenia[[#This Row],[Rodzaj zgłoszenia]]," ")</f>
        <v>budowa obiektu - art. 29 ust. 1</v>
      </c>
      <c r="D392" s="47" t="e">
        <f>IF(#REF!&gt;0,#REF!&amp;";
"&amp;#REF!," ")</f>
        <v>#REF!</v>
      </c>
      <c r="E392" s="52" t="str">
        <f ca="1">IF(zgłoszenia[BOŚ Znak sprawy]&gt;0,zgłoszenia[BOŚ Znak sprawy]&amp;"
( "&amp;zgłoszenia[czas rozpatrywania]&amp;" "&amp;"dni )"," ")</f>
        <v>BOŚ.6743.314.2017.WK
( 32 dni )</v>
      </c>
      <c r="F392" s="64">
        <f>IF(zgłoszenia[[#This Row],[Data wpływu wniosku]]&gt;0,zgłoszenia[[#This Row],[Data wpływu wniosku]]," ")</f>
        <v>42832</v>
      </c>
      <c r="G392" s="43">
        <f>IF(zgłoszenia[[#This Row],[Data zakończenia sprawy]]&gt;0,zgłoszenia[[#This Row],[Data zakończenia sprawy]]," ")</f>
        <v>42864</v>
      </c>
      <c r="H392" s="44" t="str">
        <f>IF(zgłoszenia[[#This Row],[Sposób zakończenia]]&gt;0,zgłoszenia[[#This Row],[Sposób zakończenia]]," ")</f>
        <v>brak sprzeciwu - zgłoszenie skuteczne</v>
      </c>
      <c r="I392" s="60" t="e">
        <f>IF(#REF!&gt;0,#REF!,"---")</f>
        <v>#REF!</v>
      </c>
    </row>
    <row r="393" spans="1:9" ht="45" x14ac:dyDescent="0.25">
      <c r="A393" s="51" t="str">
        <f>IF(zgłoszenia[[#This Row],[ID]]&gt;0,zgłoszenia[[#This Row],[Lp.]]&amp;" "&amp;zgłoszenia[[#This Row],[ID]]&amp;"
"&amp;zgłoszenia[[#This Row],[Nr kance- laryjny]]&amp;"/P/15","---")</f>
        <v>390 ŁD
7426/P/15</v>
      </c>
      <c r="B39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sieci wodociągowej  
gm. Biesiekierz; ob.Stare Bielice; dz. Nr 236/23, 235/12</v>
      </c>
      <c r="C393" s="28" t="str">
        <f>IF(zgłoszenia[[#This Row],[Rodzaj zgłoszenia]]&gt;0,zgłoszenia[[#This Row],[Rodzaj zgłoszenia]]," ")</f>
        <v>sieci art.29 ust.1 pkt 19a</v>
      </c>
      <c r="D393" s="47" t="e">
        <f>IF(#REF!&gt;0,#REF!&amp;";
"&amp;#REF!," ")</f>
        <v>#REF!</v>
      </c>
      <c r="E393" s="52" t="str">
        <f ca="1">IF(zgłoszenia[BOŚ Znak sprawy]&gt;0,zgłoszenia[BOŚ Znak sprawy]&amp;"
( "&amp;zgłoszenia[czas rozpatrywania]&amp;" "&amp;"dni )"," ")</f>
        <v>BOŚ.6748.21.2017.ŁD
( 18 dni )</v>
      </c>
      <c r="F393" s="64">
        <f>IF(zgłoszenia[[#This Row],[Data wpływu wniosku]]&gt;0,zgłoszenia[[#This Row],[Data wpływu wniosku]]," ")</f>
        <v>42832</v>
      </c>
      <c r="G393" s="43">
        <f>IF(zgłoszenia[[#This Row],[Data zakończenia sprawy]]&gt;0,zgłoszenia[[#This Row],[Data zakończenia sprawy]]," ")</f>
        <v>42850</v>
      </c>
      <c r="H393" s="44" t="str">
        <f>IF(zgłoszenia[[#This Row],[Sposób zakończenia]]&gt;0,zgłoszenia[[#This Row],[Sposób zakończenia]]," ")</f>
        <v>brak sprzeciwu - zgłoszenie skuteczne</v>
      </c>
      <c r="I393" s="60" t="e">
        <f>IF(#REF!&gt;0,#REF!,"---")</f>
        <v>#REF!</v>
      </c>
    </row>
    <row r="394" spans="1:9" ht="30" x14ac:dyDescent="0.25">
      <c r="A394" s="51" t="str">
        <f>IF(zgłoszenia[[#This Row],[ID]]&gt;0,zgłoszenia[[#This Row],[Lp.]]&amp;" "&amp;zgłoszenia[[#This Row],[ID]]&amp;"
"&amp;zgłoszenia[[#This Row],[Nr kance- laryjny]]&amp;"/P/15","---")</f>
        <v>391 EJ
7439/P/15</v>
      </c>
      <c r="B39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Świeszyno; ob.Niekłonice; dz. Nr 250/5</v>
      </c>
      <c r="C394" s="28" t="str">
        <f>IF(zgłoszenia[[#This Row],[Rodzaj zgłoszenia]]&gt;0,zgłoszenia[[#This Row],[Rodzaj zgłoszenia]]," ")</f>
        <v>jednorodzinne art.29 ust.1 pkt 1a</v>
      </c>
      <c r="D394" s="47" t="e">
        <f>IF(#REF!&gt;0,#REF!&amp;";
"&amp;#REF!," ")</f>
        <v>#REF!</v>
      </c>
      <c r="E394" s="52" t="str">
        <f ca="1">IF(zgłoszenia[BOŚ Znak sprawy]&gt;0,zgłoszenia[BOŚ Znak sprawy]&amp;"
( "&amp;zgłoszenia[czas rozpatrywania]&amp;" "&amp;"dni )"," ")</f>
        <v>BOŚ.6746.36.2017.EJ
( 14 dni )</v>
      </c>
      <c r="F394" s="64">
        <f>IF(zgłoszenia[[#This Row],[Data wpływu wniosku]]&gt;0,zgłoszenia[[#This Row],[Data wpływu wniosku]]," ")</f>
        <v>42832</v>
      </c>
      <c r="G394" s="43">
        <f>IF(zgłoszenia[[#This Row],[Data zakończenia sprawy]]&gt;0,zgłoszenia[[#This Row],[Data zakończenia sprawy]]," ")</f>
        <v>42846</v>
      </c>
      <c r="H394" s="44" t="str">
        <f>IF(zgłoszenia[[#This Row],[Sposób zakończenia]]&gt;0,zgłoszenia[[#This Row],[Sposób zakończenia]]," ")</f>
        <v>brak sprzeciwu - zgłoszenie skuteczne</v>
      </c>
      <c r="I394" s="60" t="e">
        <f>IF(#REF!&gt;0,#REF!,"---")</f>
        <v>#REF!</v>
      </c>
    </row>
    <row r="395" spans="1:9" ht="45" x14ac:dyDescent="0.25">
      <c r="A395" s="51" t="str">
        <f>IF(zgłoszenia[[#This Row],[ID]]&gt;0,zgłoszenia[[#This Row],[Lp.]]&amp;" "&amp;zgłoszenia[[#This Row],[ID]]&amp;"
"&amp;zgłoszenia[[#This Row],[Nr kance- laryjny]]&amp;"/P/15","---")</f>
        <v>392 ŁD
7745/P/15</v>
      </c>
      <c r="B39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 z budynku mieszkalno-usługowego na mieszkalny 
gm. Mielno; ob.Mielno; dz. Nr 744</v>
      </c>
      <c r="C395" s="28" t="str">
        <f>IF(zgłoszenia[[#This Row],[Rodzaj zgłoszenia]]&gt;0,zgłoszenia[[#This Row],[Rodzaj zgłoszenia]]," ")</f>
        <v>zmiana sposobu użytkowania - atr. 71</v>
      </c>
      <c r="D395" s="47" t="e">
        <f>IF(#REF!&gt;0,#REF!&amp;";
"&amp;#REF!," ")</f>
        <v>#REF!</v>
      </c>
      <c r="E395" s="52" t="str">
        <f ca="1">IF(zgłoszenia[BOŚ Znak sprawy]&gt;0,zgłoszenia[BOŚ Znak sprawy]&amp;"
( "&amp;zgłoszenia[czas rozpatrywania]&amp;" "&amp;"dni )"," ")</f>
        <v>BOŚ.6743.403.2017.ŁD
( 17 dni )</v>
      </c>
      <c r="F395" s="64">
        <f>IF(zgłoszenia[[#This Row],[Data wpływu wniosku]]&gt;0,zgłoszenia[[#This Row],[Data wpływu wniosku]]," ")</f>
        <v>42836</v>
      </c>
      <c r="G395" s="43">
        <f>IF(zgłoszenia[[#This Row],[Data zakończenia sprawy]]&gt;0,zgłoszenia[[#This Row],[Data zakończenia sprawy]]," ")</f>
        <v>42853</v>
      </c>
      <c r="H395" s="44" t="str">
        <f>IF(zgłoszenia[[#This Row],[Sposób zakończenia]]&gt;0,zgłoszenia[[#This Row],[Sposób zakończenia]]," ")</f>
        <v>brak sprzeciwu - zgłoszenie skuteczne</v>
      </c>
      <c r="I395" s="60" t="e">
        <f>IF(#REF!&gt;0,#REF!,"---")</f>
        <v>#REF!</v>
      </c>
    </row>
    <row r="396" spans="1:9" ht="60" x14ac:dyDescent="0.25">
      <c r="A396" s="51" t="str">
        <f>IF(zgłoszenia[[#This Row],[ID]]&gt;0,zgłoszenia[[#This Row],[Lp.]]&amp;" "&amp;zgłoszenia[[#This Row],[ID]]&amp;"
"&amp;zgłoszenia[[#This Row],[Nr kance- laryjny]]&amp;"/P/15","---")</f>
        <v>393 KŻ
7557/P/15</v>
      </c>
      <c r="B39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podłączenie wody, kanalizacji i zasilania energetycznego 
gm. Mielno; ob.Sarbinowo, Mielno; dz. Nr 179/6, 179/9, 226/42, 42/14, 39/36, 43/1</v>
      </c>
      <c r="C396" s="28" t="str">
        <f>IF(zgłoszenia[[#This Row],[Rodzaj zgłoszenia]]&gt;0,zgłoszenia[[#This Row],[Rodzaj zgłoszenia]]," ")</f>
        <v>budowa obiektu - art. 29 ust. 1</v>
      </c>
      <c r="D396" s="47" t="e">
        <f>IF(#REF!&gt;0,#REF!&amp;";
"&amp;#REF!," ")</f>
        <v>#REF!</v>
      </c>
      <c r="E396" s="52" t="str">
        <f ca="1">IF(zgłoszenia[BOŚ Znak sprawy]&gt;0,zgłoszenia[BOŚ Znak sprawy]&amp;"
( "&amp;zgłoszenia[czas rozpatrywania]&amp;" "&amp;"dni )"," ")</f>
        <v>BOŚ.6743.342.2017.KŻ
( 22 dni )</v>
      </c>
      <c r="F396" s="64">
        <f>IF(zgłoszenia[[#This Row],[Data wpływu wniosku]]&gt;0,zgłoszenia[[#This Row],[Data wpływu wniosku]]," ")</f>
        <v>42835</v>
      </c>
      <c r="G396" s="43">
        <f>IF(zgłoszenia[[#This Row],[Data zakończenia sprawy]]&gt;0,zgłoszenia[[#This Row],[Data zakończenia sprawy]]," ")</f>
        <v>42857</v>
      </c>
      <c r="H396" s="44" t="str">
        <f>IF(zgłoszenia[[#This Row],[Sposób zakończenia]]&gt;0,zgłoszenia[[#This Row],[Sposób zakończenia]]," ")</f>
        <v>brak sprzeciwu - zgłoszenie skuteczne</v>
      </c>
      <c r="I396" s="60" t="e">
        <f>IF(#REF!&gt;0,#REF!,"---")</f>
        <v>#REF!</v>
      </c>
    </row>
    <row r="397" spans="1:9" ht="45" x14ac:dyDescent="0.25">
      <c r="A397" s="51" t="str">
        <f>IF(zgłoszenia[[#This Row],[ID]]&gt;0,zgłoszenia[[#This Row],[Lp.]]&amp;" "&amp;zgłoszenia[[#This Row],[ID]]&amp;"
"&amp;zgłoszenia[[#This Row],[Nr kance- laryjny]]&amp;"/P/15","---")</f>
        <v>394 MS
7663/P/15</v>
      </c>
      <c r="B39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i kanalizacji 
gm. Sianów; ob.Skwierzynka; dz. Nr 399/10, 399/9</v>
      </c>
      <c r="C397" s="28" t="str">
        <f>IF(zgłoszenia[[#This Row],[Rodzaj zgłoszenia]]&gt;0,zgłoszenia[[#This Row],[Rodzaj zgłoszenia]]," ")</f>
        <v>budowa obiektu - art. 29 ust. 1</v>
      </c>
      <c r="D397" s="47" t="e">
        <f>IF(#REF!&gt;0,#REF!&amp;";
"&amp;#REF!," ")</f>
        <v>#REF!</v>
      </c>
      <c r="E397" s="52" t="str">
        <f ca="1">IF(zgłoszenia[BOŚ Znak sprawy]&gt;0,zgłoszenia[BOŚ Znak sprawy]&amp;"
( "&amp;zgłoszenia[czas rozpatrywania]&amp;" "&amp;"dni )"," ")</f>
        <v>BOŚ.6743.359.2017.MS
( 17 dni )</v>
      </c>
      <c r="F397" s="64">
        <f>IF(zgłoszenia[[#This Row],[Data wpływu wniosku]]&gt;0,zgłoszenia[[#This Row],[Data wpływu wniosku]]," ")</f>
        <v>42836</v>
      </c>
      <c r="G397" s="43">
        <f>IF(zgłoszenia[[#This Row],[Data zakończenia sprawy]]&gt;0,zgłoszenia[[#This Row],[Data zakończenia sprawy]]," ")</f>
        <v>42853</v>
      </c>
      <c r="H397" s="44" t="str">
        <f>IF(zgłoszenia[[#This Row],[Sposób zakończenia]]&gt;0,zgłoszenia[[#This Row],[Sposób zakończenia]]," ")</f>
        <v>brak sprzeciwu - zgłoszenie skuteczne</v>
      </c>
      <c r="I397" s="60" t="e">
        <f>IF(#REF!&gt;0,#REF!,"---")</f>
        <v>#REF!</v>
      </c>
    </row>
    <row r="398" spans="1:9" ht="30" x14ac:dyDescent="0.25">
      <c r="A398" s="51" t="str">
        <f>IF(zgłoszenia[[#This Row],[ID]]&gt;0,zgłoszenia[[#This Row],[Lp.]]&amp;" "&amp;zgłoszenia[[#This Row],[ID]]&amp;"
"&amp;zgłoszenia[[#This Row],[Nr kance- laryjny]]&amp;"/P/15","---")</f>
        <v>395 EJ
7683/P/15</v>
      </c>
      <c r="B39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wiata drewniana 
gm. Świeszyno; ob.Konikowo; dz. Nr 412/23</v>
      </c>
      <c r="C398" s="28" t="str">
        <f>IF(zgłoszenia[[#This Row],[Rodzaj zgłoszenia]]&gt;0,zgłoszenia[[#This Row],[Rodzaj zgłoszenia]]," ")</f>
        <v>budowa obiektu - art. 29 ust. 1</v>
      </c>
      <c r="D398" s="47" t="e">
        <f>IF(#REF!&gt;0,#REF!&amp;";
"&amp;#REF!," ")</f>
        <v>#REF!</v>
      </c>
      <c r="E398" s="52" t="str">
        <f ca="1">IF(zgłoszenia[BOŚ Znak sprawy]&gt;0,zgłoszenia[BOŚ Znak sprawy]&amp;"
( "&amp;zgłoszenia[czas rozpatrywania]&amp;" "&amp;"dni )"," ")</f>
        <v>BOŚ.6743.344.2017.EJ
( 9 dni )</v>
      </c>
      <c r="F398" s="64">
        <f>IF(zgłoszenia[[#This Row],[Data wpływu wniosku]]&gt;0,zgłoszenia[[#This Row],[Data wpływu wniosku]]," ")</f>
        <v>42836</v>
      </c>
      <c r="G398" s="43">
        <f>IF(zgłoszenia[[#This Row],[Data zakończenia sprawy]]&gt;0,zgłoszenia[[#This Row],[Data zakończenia sprawy]]," ")</f>
        <v>42845</v>
      </c>
      <c r="H398" s="44" t="str">
        <f>IF(zgłoszenia[[#This Row],[Sposób zakończenia]]&gt;0,zgłoszenia[[#This Row],[Sposób zakończenia]]," ")</f>
        <v>odmowa wszczęcia</v>
      </c>
      <c r="I398" s="60" t="e">
        <f>IF(#REF!&gt;0,#REF!,"---")</f>
        <v>#REF!</v>
      </c>
    </row>
    <row r="399" spans="1:9" ht="30" x14ac:dyDescent="0.25">
      <c r="A399" s="51" t="str">
        <f>IF(zgłoszenia[[#This Row],[ID]]&gt;0,zgłoszenia[[#This Row],[Lp.]]&amp;" "&amp;zgłoszenia[[#This Row],[ID]]&amp;"
"&amp;zgłoszenia[[#This Row],[Nr kance- laryjny]]&amp;"/P/15","---")</f>
        <v>396 EJ
7613/P/15</v>
      </c>
      <c r="B39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ogrodu zimowego 
gm. Świeszyno; ob.Konikowo; dz. Nr 294/53</v>
      </c>
      <c r="C399" s="28" t="str">
        <f>IF(zgłoszenia[[#This Row],[Rodzaj zgłoszenia]]&gt;0,zgłoszenia[[#This Row],[Rodzaj zgłoszenia]]," ")</f>
        <v>budowa obiektu - art. 29 ust. 1</v>
      </c>
      <c r="D399" s="47" t="e">
        <f>IF(#REF!&gt;0,#REF!&amp;";
"&amp;#REF!," ")</f>
        <v>#REF!</v>
      </c>
      <c r="E399" s="52" t="str">
        <f ca="1">IF(zgłoszenia[BOŚ Znak sprawy]&gt;0,zgłoszenia[BOŚ Znak sprawy]&amp;"
( "&amp;zgłoszenia[czas rozpatrywania]&amp;" "&amp;"dni )"," ")</f>
        <v>BOŚ.6743.343.2017.EJ
( 17 dni )</v>
      </c>
      <c r="F399" s="64">
        <f>IF(zgłoszenia[[#This Row],[Data wpływu wniosku]]&gt;0,zgłoszenia[[#This Row],[Data wpływu wniosku]]," ")</f>
        <v>42835</v>
      </c>
      <c r="G399" s="43">
        <f>IF(zgłoszenia[[#This Row],[Data zakończenia sprawy]]&gt;0,zgłoszenia[[#This Row],[Data zakończenia sprawy]]," ")</f>
        <v>42852</v>
      </c>
      <c r="H399" s="44" t="str">
        <f>IF(zgłoszenia[[#This Row],[Sposób zakończenia]]&gt;0,zgłoszenia[[#This Row],[Sposób zakończenia]]," ")</f>
        <v>brak sprzeciwu - zgłoszenie skuteczne</v>
      </c>
      <c r="I399" s="60" t="e">
        <f>IF(#REF!&gt;0,#REF!,"---")</f>
        <v>#REF!</v>
      </c>
    </row>
    <row r="400" spans="1:9" ht="45" x14ac:dyDescent="0.25">
      <c r="A400" s="51" t="str">
        <f>IF(zgłoszenia[[#This Row],[ID]]&gt;0,zgłoszenia[[#This Row],[Lp.]]&amp;" "&amp;zgłoszenia[[#This Row],[ID]]&amp;"
"&amp;zgłoszenia[[#This Row],[Nr kance- laryjny]]&amp;"/P/15","---")</f>
        <v>397 WK
7582/P/15</v>
      </c>
      <c r="B40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ob.Mielno; dz. Nr 872</v>
      </c>
      <c r="C400" s="28" t="str">
        <f>IF(zgłoszenia[[#This Row],[Rodzaj zgłoszenia]]&gt;0,zgłoszenia[[#This Row],[Rodzaj zgłoszenia]]," ")</f>
        <v>tymczasowy obiekt - art. 29 ust. 1, pkt 12</v>
      </c>
      <c r="D400" s="47" t="e">
        <f>IF(#REF!&gt;0,#REF!&amp;";
"&amp;#REF!," ")</f>
        <v>#REF!</v>
      </c>
      <c r="E400" s="52" t="str">
        <f ca="1">IF(zgłoszenia[BOŚ Znak sprawy]&gt;0,zgłoszenia[BOŚ Znak sprawy]&amp;"
( "&amp;zgłoszenia[czas rozpatrywania]&amp;" "&amp;"dni )"," ")</f>
        <v>BOŚ.6743.351.2017.WK
( 11 dni )</v>
      </c>
      <c r="F400" s="64">
        <f>IF(zgłoszenia[[#This Row],[Data wpływu wniosku]]&gt;0,zgłoszenia[[#This Row],[Data wpływu wniosku]]," ")</f>
        <v>42835</v>
      </c>
      <c r="G400" s="43">
        <f>IF(zgłoszenia[[#This Row],[Data zakończenia sprawy]]&gt;0,zgłoszenia[[#This Row],[Data zakończenia sprawy]]," ")</f>
        <v>42846</v>
      </c>
      <c r="H400" s="44" t="str">
        <f>IF(zgłoszenia[[#This Row],[Sposób zakończenia]]&gt;0,zgłoszenia[[#This Row],[Sposób zakończenia]]," ")</f>
        <v>brak sprzeciwu - zgłoszenie skuteczne</v>
      </c>
      <c r="I400" s="60" t="e">
        <f>IF(#REF!&gt;0,#REF!,"---")</f>
        <v>#REF!</v>
      </c>
    </row>
    <row r="401" spans="1:9" ht="30" x14ac:dyDescent="0.25">
      <c r="A401" s="51" t="str">
        <f>IF(zgłoszenia[[#This Row],[ID]]&gt;0,zgłoszenia[[#This Row],[Lp.]]&amp;" "&amp;zgłoszenia[[#This Row],[ID]]&amp;"
"&amp;zgłoszenia[[#This Row],[Nr kance- laryjny]]&amp;"/P/15","---")</f>
        <v>398 WK
7720/P/15</v>
      </c>
      <c r="B40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9 budynków rekreacji indywidualnej 
gm. Mielno; ob.Chłopy; dz. Nr 126/6</v>
      </c>
      <c r="C401" s="28" t="str">
        <f>IF(zgłoszenia[[#This Row],[Rodzaj zgłoszenia]]&gt;0,zgłoszenia[[#This Row],[Rodzaj zgłoszenia]]," ")</f>
        <v>budowa obiektu - art. 29 ust. 1</v>
      </c>
      <c r="D401" s="47" t="e">
        <f>IF(#REF!&gt;0,#REF!&amp;";
"&amp;#REF!," ")</f>
        <v>#REF!</v>
      </c>
      <c r="E401" s="52" t="str">
        <f ca="1">IF(zgłoszenia[BOŚ Znak sprawy]&gt;0,zgłoszenia[BOŚ Znak sprawy]&amp;"
( "&amp;zgłoszenia[czas rozpatrywania]&amp;" "&amp;"dni )"," ")</f>
        <v>BOŚ.6743.354.2017.WK
( 34 dni )</v>
      </c>
      <c r="F401" s="64">
        <f>IF(zgłoszenia[[#This Row],[Data wpływu wniosku]]&gt;0,zgłoszenia[[#This Row],[Data wpływu wniosku]]," ")</f>
        <v>42836</v>
      </c>
      <c r="G401" s="43">
        <f>IF(zgłoszenia[[#This Row],[Data zakończenia sprawy]]&gt;0,zgłoszenia[[#This Row],[Data zakończenia sprawy]]," ")</f>
        <v>42870</v>
      </c>
      <c r="H401" s="44" t="str">
        <f>IF(zgłoszenia[[#This Row],[Sposób zakończenia]]&gt;0,zgłoszenia[[#This Row],[Sposób zakończenia]]," ")</f>
        <v>odmowa wszczęcia</v>
      </c>
      <c r="I401" s="60" t="e">
        <f>IF(#REF!&gt;0,#REF!,"---")</f>
        <v>#REF!</v>
      </c>
    </row>
    <row r="402" spans="1:9" ht="30" x14ac:dyDescent="0.25">
      <c r="A402" s="51" t="str">
        <f>IF(zgłoszenia[[#This Row],[ID]]&gt;0,zgłoszenia[[#This Row],[Lp.]]&amp;" "&amp;zgłoszenia[[#This Row],[ID]]&amp;"
"&amp;zgłoszenia[[#This Row],[Nr kance- laryjny]]&amp;"/P/15","---")</f>
        <v>399 WK
7721/P/15</v>
      </c>
      <c r="B40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2 budynki gospodarcze 
gm. Mielno; ob.Chłopy; dz. Nr 157/17</v>
      </c>
      <c r="C402" s="28" t="str">
        <f>IF(zgłoszenia[[#This Row],[Rodzaj zgłoszenia]]&gt;0,zgłoszenia[[#This Row],[Rodzaj zgłoszenia]]," ")</f>
        <v>budowa obiektu - art. 29 ust. 1</v>
      </c>
      <c r="D402" s="47" t="e">
        <f>IF(#REF!&gt;0,#REF!&amp;";
"&amp;#REF!," ")</f>
        <v>#REF!</v>
      </c>
      <c r="E402" s="52" t="str">
        <f ca="1">IF(zgłoszenia[BOŚ Znak sprawy]&gt;0,zgłoszenia[BOŚ Znak sprawy]&amp;"
( "&amp;zgłoszenia[czas rozpatrywania]&amp;" "&amp;"dni )"," ")</f>
        <v>BOŚ.6743.352.2017.WK
( 16 dni )</v>
      </c>
      <c r="F402" s="64">
        <f>IF(zgłoszenia[[#This Row],[Data wpływu wniosku]]&gt;0,zgłoszenia[[#This Row],[Data wpływu wniosku]]," ")</f>
        <v>42836</v>
      </c>
      <c r="G402" s="43">
        <f>IF(zgłoszenia[[#This Row],[Data zakończenia sprawy]]&gt;0,zgłoszenia[[#This Row],[Data zakończenia sprawy]]," ")</f>
        <v>42852</v>
      </c>
      <c r="H402" s="44" t="str">
        <f>IF(zgłoszenia[[#This Row],[Sposób zakończenia]]&gt;0,zgłoszenia[[#This Row],[Sposób zakończenia]]," ")</f>
        <v>brak sprzeciwu - zgłoszenie skuteczne</v>
      </c>
      <c r="I402" s="60" t="e">
        <f>IF(#REF!&gt;0,#REF!,"---")</f>
        <v>#REF!</v>
      </c>
    </row>
    <row r="403" spans="1:9" ht="30" x14ac:dyDescent="0.25">
      <c r="A403" s="51" t="str">
        <f>IF(zgłoszenia[[#This Row],[ID]]&gt;0,zgłoszenia[[#This Row],[Lp.]]&amp;" "&amp;zgłoszenia[[#This Row],[ID]]&amp;"
"&amp;zgłoszenia[[#This Row],[Nr kance- laryjny]]&amp;"/P/15","---")</f>
        <v>400 WK
7722/P/15</v>
      </c>
      <c r="B40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wiata drewniana- 3 szt 
gm. Mielno; ob.Gąski; dz. Nr 46/22</v>
      </c>
      <c r="C403" s="28" t="str">
        <f>IF(zgłoszenia[[#This Row],[Rodzaj zgłoszenia]]&gt;0,zgłoszenia[[#This Row],[Rodzaj zgłoszenia]]," ")</f>
        <v>budowa obiektu - art. 29 ust. 1</v>
      </c>
      <c r="D403" s="47" t="e">
        <f>IF(#REF!&gt;0,#REF!&amp;";
"&amp;#REF!," ")</f>
        <v>#REF!</v>
      </c>
      <c r="E403" s="52" t="str">
        <f ca="1">IF(zgłoszenia[BOŚ Znak sprawy]&gt;0,zgłoszenia[BOŚ Znak sprawy]&amp;"
( "&amp;zgłoszenia[czas rozpatrywania]&amp;" "&amp;"dni )"," ")</f>
        <v>BOŚ.6743.353.2017.WK
( 17 dni )</v>
      </c>
      <c r="F403" s="64">
        <f>IF(zgłoszenia[[#This Row],[Data wpływu wniosku]]&gt;0,zgłoszenia[[#This Row],[Data wpływu wniosku]]," ")</f>
        <v>42836</v>
      </c>
      <c r="G403" s="43">
        <f>IF(zgłoszenia[[#This Row],[Data zakończenia sprawy]]&gt;0,zgłoszenia[[#This Row],[Data zakończenia sprawy]]," ")</f>
        <v>42853</v>
      </c>
      <c r="H403" s="44" t="str">
        <f>IF(zgłoszenia[[#This Row],[Sposób zakończenia]]&gt;0,zgłoszenia[[#This Row],[Sposób zakończenia]]," ")</f>
        <v>brak sprzeciwu - zgłoszenie skuteczne</v>
      </c>
      <c r="I403" s="60" t="e">
        <f>IF(#REF!&gt;0,#REF!,"---")</f>
        <v>#REF!</v>
      </c>
    </row>
    <row r="404" spans="1:9" ht="30" x14ac:dyDescent="0.25">
      <c r="A404" s="51" t="str">
        <f>IF(zgłoszenia[[#This Row],[ID]]&gt;0,zgłoszenia[[#This Row],[Lp.]]&amp;" "&amp;zgłoszenia[[#This Row],[ID]]&amp;"
"&amp;zgłoszenia[[#This Row],[Nr kance- laryjny]]&amp;"/P/15","---")</f>
        <v>401 WK
7723/P/15</v>
      </c>
      <c r="B40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ob.Sarbinowo; dz. Nr 322/8</v>
      </c>
      <c r="C404" s="28" t="str">
        <f>IF(zgłoszenia[[#This Row],[Rodzaj zgłoszenia]]&gt;0,zgłoszenia[[#This Row],[Rodzaj zgłoszenia]]," ")</f>
        <v>budowa obiektu - art. 29 ust. 1</v>
      </c>
      <c r="D404" s="47" t="e">
        <f>IF(#REF!&gt;0,#REF!&amp;";
"&amp;#REF!," ")</f>
        <v>#REF!</v>
      </c>
      <c r="E404" s="52" t="str">
        <f ca="1">IF(zgłoszenia[BOŚ Znak sprawy]&gt;0,zgłoszenia[BOŚ Znak sprawy]&amp;"
( "&amp;zgłoszenia[czas rozpatrywania]&amp;" "&amp;"dni )"," ")</f>
        <v>BOŚ.6743.355.2017.WK
( 44 dni )</v>
      </c>
      <c r="F404" s="64">
        <f>IF(zgłoszenia[[#This Row],[Data wpływu wniosku]]&gt;0,zgłoszenia[[#This Row],[Data wpływu wniosku]]," ")</f>
        <v>42836</v>
      </c>
      <c r="G404" s="43">
        <f>IF(zgłoszenia[[#This Row],[Data zakończenia sprawy]]&gt;0,zgłoszenia[[#This Row],[Data zakończenia sprawy]]," ")</f>
        <v>42880</v>
      </c>
      <c r="H404" s="44" t="str">
        <f>IF(zgłoszenia[[#This Row],[Sposób zakończenia]]&gt;0,zgłoszenia[[#This Row],[Sposób zakończenia]]," ")</f>
        <v>odmowa wszczęcia</v>
      </c>
      <c r="I404" s="60" t="e">
        <f>IF(#REF!&gt;0,#REF!,"---")</f>
        <v>#REF!</v>
      </c>
    </row>
    <row r="405" spans="1:9" ht="30" x14ac:dyDescent="0.25">
      <c r="A405" s="51" t="str">
        <f>IF(zgłoszenia[[#This Row],[ID]]&gt;0,zgłoszenia[[#This Row],[Lp.]]&amp;" "&amp;zgłoszenia[[#This Row],[ID]]&amp;"
"&amp;zgłoszenia[[#This Row],[Nr kance- laryjny]]&amp;"/P/15","---")</f>
        <v>402 WK
7724/P/15</v>
      </c>
      <c r="B40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2 budynki gospodarcze 
gm. Mielno; ob.Mielenko; dz. Nr 29/4</v>
      </c>
      <c r="C405" s="28" t="str">
        <f>IF(zgłoszenia[[#This Row],[Rodzaj zgłoszenia]]&gt;0,zgłoszenia[[#This Row],[Rodzaj zgłoszenia]]," ")</f>
        <v>budowa obiektu - art. 29 ust. 1</v>
      </c>
      <c r="D405" s="47" t="e">
        <f>IF(#REF!&gt;0,#REF!&amp;";
"&amp;#REF!," ")</f>
        <v>#REF!</v>
      </c>
      <c r="E405" s="52" t="str">
        <f ca="1">IF(zgłoszenia[BOŚ Znak sprawy]&gt;0,zgłoszenia[BOŚ Znak sprawy]&amp;"
( "&amp;zgłoszenia[czas rozpatrywania]&amp;" "&amp;"dni )"," ")</f>
        <v>BOŚ.6743.356.2017.WK
( 34 dni )</v>
      </c>
      <c r="F405" s="64">
        <f>IF(zgłoszenia[[#This Row],[Data wpływu wniosku]]&gt;0,zgłoszenia[[#This Row],[Data wpływu wniosku]]," ")</f>
        <v>42836</v>
      </c>
      <c r="G405" s="43">
        <f>IF(zgłoszenia[[#This Row],[Data zakończenia sprawy]]&gt;0,zgłoszenia[[#This Row],[Data zakończenia sprawy]]," ")</f>
        <v>42870</v>
      </c>
      <c r="H405" s="44" t="str">
        <f>IF(zgłoszenia[[#This Row],[Sposób zakończenia]]&gt;0,zgłoszenia[[#This Row],[Sposób zakończenia]]," ")</f>
        <v>brak sprzeciwu - zgłoszenie skuteczne</v>
      </c>
      <c r="I405" s="60" t="e">
        <f>IF(#REF!&gt;0,#REF!,"---")</f>
        <v>#REF!</v>
      </c>
    </row>
    <row r="406" spans="1:9" ht="30" x14ac:dyDescent="0.25">
      <c r="A406" s="51" t="str">
        <f>IF(zgłoszenia[[#This Row],[ID]]&gt;0,zgłoszenia[[#This Row],[Lp.]]&amp;" "&amp;zgłoszenia[[#This Row],[ID]]&amp;"
"&amp;zgłoszenia[[#This Row],[Nr kance- laryjny]]&amp;"/P/15","---")</f>
        <v>403 WK
7719/P/15</v>
      </c>
      <c r="B40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2 wiaty drewniane 
gm. Sianów; ob.Szczeglino; dz. Nr 176/3</v>
      </c>
      <c r="C406" s="28" t="str">
        <f>IF(zgłoszenia[[#This Row],[Rodzaj zgłoszenia]]&gt;0,zgłoszenia[[#This Row],[Rodzaj zgłoszenia]]," ")</f>
        <v>budowa obiektu - art. 29 ust. 1</v>
      </c>
      <c r="D406" s="47" t="e">
        <f>IF(#REF!&gt;0,#REF!&amp;";
"&amp;#REF!," ")</f>
        <v>#REF!</v>
      </c>
      <c r="E406" s="52" t="str">
        <f ca="1">IF(zgłoszenia[BOŚ Znak sprawy]&gt;0,zgłoszenia[BOŚ Znak sprawy]&amp;"
( "&amp;zgłoszenia[czas rozpatrywania]&amp;" "&amp;"dni )"," ")</f>
        <v>BOŚ.6743.357.2017.WK
( 21 dni )</v>
      </c>
      <c r="F406" s="64">
        <f>IF(zgłoszenia[[#This Row],[Data wpływu wniosku]]&gt;0,zgłoszenia[[#This Row],[Data wpływu wniosku]]," ")</f>
        <v>42836</v>
      </c>
      <c r="G406" s="43">
        <f>IF(zgłoszenia[[#This Row],[Data zakończenia sprawy]]&gt;0,zgłoszenia[[#This Row],[Data zakończenia sprawy]]," ")</f>
        <v>42857</v>
      </c>
      <c r="H406" s="44" t="str">
        <f>IF(zgłoszenia[[#This Row],[Sposób zakończenia]]&gt;0,zgłoszenia[[#This Row],[Sposób zakończenia]]," ")</f>
        <v>odmowa wszczęcia</v>
      </c>
      <c r="I406" s="60" t="e">
        <f>IF(#REF!&gt;0,#REF!,"---")</f>
        <v>#REF!</v>
      </c>
    </row>
    <row r="407" spans="1:9" ht="30" x14ac:dyDescent="0.25">
      <c r="A407" s="51" t="str">
        <f>IF(zgłoszenia[[#This Row],[ID]]&gt;0,zgłoszenia[[#This Row],[Lp.]]&amp;" "&amp;zgłoszenia[[#This Row],[ID]]&amp;"
"&amp;zgłoszenia[[#This Row],[Nr kance- laryjny]]&amp;"/P/15","---")</f>
        <v>404 WK
7610/P/15</v>
      </c>
      <c r="B40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przydomowy ogród zimowy 
gm. Mielno; ob.Sarbinowo; dz. Nr 426</v>
      </c>
      <c r="C407" s="28" t="str">
        <f>IF(zgłoszenia[[#This Row],[Rodzaj zgłoszenia]]&gt;0,zgłoszenia[[#This Row],[Rodzaj zgłoszenia]]," ")</f>
        <v>budowa obiektu - art. 29 ust. 1</v>
      </c>
      <c r="D407" s="47" t="e">
        <f>IF(#REF!&gt;0,#REF!&amp;";
"&amp;#REF!," ")</f>
        <v>#REF!</v>
      </c>
      <c r="E407" s="52" t="str">
        <f ca="1">IF(zgłoszenia[BOŚ Znak sprawy]&gt;0,zgłoszenia[BOŚ Znak sprawy]&amp;"
( "&amp;zgłoszenia[czas rozpatrywania]&amp;" "&amp;"dni )"," ")</f>
        <v>BOŚ.6743.350.2017.WK
( 56 dni )</v>
      </c>
      <c r="F407" s="64">
        <f>IF(zgłoszenia[[#This Row],[Data wpływu wniosku]]&gt;0,zgłoszenia[[#This Row],[Data wpływu wniosku]]," ")</f>
        <v>42835</v>
      </c>
      <c r="G407" s="43">
        <f>IF(zgłoszenia[[#This Row],[Data zakończenia sprawy]]&gt;0,zgłoszenia[[#This Row],[Data zakończenia sprawy]]," ")</f>
        <v>42891</v>
      </c>
      <c r="H407" s="44" t="str">
        <f>IF(zgłoszenia[[#This Row],[Sposób zakończenia]]&gt;0,zgłoszenia[[#This Row],[Sposób zakończenia]]," ")</f>
        <v>decyzja sprzeciwu</v>
      </c>
      <c r="I407" s="60" t="e">
        <f>IF(#REF!&gt;0,#REF!,"---")</f>
        <v>#REF!</v>
      </c>
    </row>
    <row r="408" spans="1:9" ht="30" x14ac:dyDescent="0.25">
      <c r="A408" s="51" t="str">
        <f>IF(zgłoszenia[[#This Row],[ID]]&gt;0,zgłoszenia[[#This Row],[Lp.]]&amp;" "&amp;zgłoszenia[[#This Row],[ID]]&amp;"
"&amp;zgłoszenia[[#This Row],[Nr kance- laryjny]]&amp;"/P/15","---")</f>
        <v>405 WK
7661/P/15</v>
      </c>
      <c r="B40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ob.Sarbinowo; dz. Nr 440/32</v>
      </c>
      <c r="C408" s="28" t="str">
        <f>IF(zgłoszenia[[#This Row],[Rodzaj zgłoszenia]]&gt;0,zgłoszenia[[#This Row],[Rodzaj zgłoszenia]]," ")</f>
        <v>budowa obiektu - art. 29 ust. 1</v>
      </c>
      <c r="D408" s="47" t="e">
        <f>IF(#REF!&gt;0,#REF!&amp;";
"&amp;#REF!," ")</f>
        <v>#REF!</v>
      </c>
      <c r="E408" s="52" t="str">
        <f ca="1">IF(zgłoszenia[BOŚ Znak sprawy]&gt;0,zgłoszenia[BOŚ Znak sprawy]&amp;"
( "&amp;zgłoszenia[czas rozpatrywania]&amp;" "&amp;"dni )"," ")</f>
        <v>BOŚ.6743.358.2017.WK
( 30 dni )</v>
      </c>
      <c r="F408" s="64">
        <f>IF(zgłoszenia[[#This Row],[Data wpływu wniosku]]&gt;0,zgłoszenia[[#This Row],[Data wpływu wniosku]]," ")</f>
        <v>42836</v>
      </c>
      <c r="G408" s="43">
        <f>IF(zgłoszenia[[#This Row],[Data zakończenia sprawy]]&gt;0,zgłoszenia[[#This Row],[Data zakończenia sprawy]]," ")</f>
        <v>42866</v>
      </c>
      <c r="H408" s="44" t="str">
        <f>IF(zgłoszenia[[#This Row],[Sposób zakończenia]]&gt;0,zgłoszenia[[#This Row],[Sposób zakończenia]]," ")</f>
        <v>brak sprzeciwu - zgłoszenie skuteczne</v>
      </c>
      <c r="I408" s="60" t="e">
        <f>IF(#REF!&gt;0,#REF!,"---")</f>
        <v>#REF!</v>
      </c>
    </row>
    <row r="409" spans="1:9" ht="30" x14ac:dyDescent="0.25">
      <c r="A409" s="51" t="str">
        <f>IF(zgłoszenia[[#This Row],[ID]]&gt;0,zgłoszenia[[#This Row],[Lp.]]&amp;" "&amp;zgłoszenia[[#This Row],[ID]]&amp;"
"&amp;zgłoszenia[[#This Row],[Nr kance- laryjny]]&amp;"/P/15","---")</f>
        <v>406 SR
7717/P/15</v>
      </c>
      <c r="B40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138/4</v>
      </c>
      <c r="C409" s="28" t="str">
        <f>IF(zgłoszenia[[#This Row],[Rodzaj zgłoszenia]]&gt;0,zgłoszenia[[#This Row],[Rodzaj zgłoszenia]]," ")</f>
        <v>budowa obiektu - art. 29 ust. 1</v>
      </c>
      <c r="D409" s="47" t="e">
        <f>IF(#REF!&gt;0,#REF!&amp;";
"&amp;#REF!," ")</f>
        <v>#REF!</v>
      </c>
      <c r="E409" s="52" t="str">
        <f ca="1">IF(zgłoszenia[BOŚ Znak sprawy]&gt;0,zgłoszenia[BOŚ Znak sprawy]&amp;"
( "&amp;zgłoszenia[czas rozpatrywania]&amp;" "&amp;"dni )"," ")</f>
        <v>BOŚ.6743.364.2017.SR
( 17 dni )</v>
      </c>
      <c r="F409" s="64">
        <f>IF(zgłoszenia[[#This Row],[Data wpływu wniosku]]&gt;0,zgłoszenia[[#This Row],[Data wpływu wniosku]]," ")</f>
        <v>42836</v>
      </c>
      <c r="G409" s="43">
        <f>IF(zgłoszenia[[#This Row],[Data zakończenia sprawy]]&gt;0,zgłoszenia[[#This Row],[Data zakończenia sprawy]]," ")</f>
        <v>42853</v>
      </c>
      <c r="H409" s="44" t="str">
        <f>IF(zgłoszenia[[#This Row],[Sposób zakończenia]]&gt;0,zgłoszenia[[#This Row],[Sposób zakończenia]]," ")</f>
        <v>brak sprzeciwu - zgłoszenie skuteczne</v>
      </c>
      <c r="I409" s="60" t="e">
        <f>IF(#REF!&gt;0,#REF!,"---")</f>
        <v>#REF!</v>
      </c>
    </row>
    <row r="410" spans="1:9" ht="30" x14ac:dyDescent="0.25">
      <c r="A410" s="51" t="str">
        <f>IF(zgłoszenia[[#This Row],[ID]]&gt;0,zgłoszenia[[#This Row],[Lp.]]&amp;" "&amp;zgłoszenia[[#This Row],[ID]]&amp;"
"&amp;zgłoszenia[[#This Row],[Nr kance- laryjny]]&amp;"/P/15","---")</f>
        <v>407 SR
7586/P/15</v>
      </c>
      <c r="B41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rekreacji indywidualnej   
gm. Mielno; ob.Chłopy; dz. Nr 138/4</v>
      </c>
      <c r="C410" s="28" t="str">
        <f>IF(zgłoszenia[[#This Row],[Rodzaj zgłoszenia]]&gt;0,zgłoszenia[[#This Row],[Rodzaj zgłoszenia]]," ")</f>
        <v>budowa obiektu - art. 29 ust. 1</v>
      </c>
      <c r="D410" s="47" t="e">
        <f>IF(#REF!&gt;0,#REF!&amp;";
"&amp;#REF!," ")</f>
        <v>#REF!</v>
      </c>
      <c r="E410" s="52" t="str">
        <f ca="1">IF(zgłoszenia[BOŚ Znak sprawy]&gt;0,zgłoszenia[BOŚ Znak sprawy]&amp;"
( "&amp;zgłoszenia[czas rozpatrywania]&amp;" "&amp;"dni )"," ")</f>
        <v>BOŚ.6743.363.2017.SR
( 18 dni )</v>
      </c>
      <c r="F410" s="64">
        <f>IF(zgłoszenia[[#This Row],[Data wpływu wniosku]]&gt;0,zgłoszenia[[#This Row],[Data wpływu wniosku]]," ")</f>
        <v>42835</v>
      </c>
      <c r="G410" s="43">
        <f>IF(zgłoszenia[[#This Row],[Data zakończenia sprawy]]&gt;0,zgłoszenia[[#This Row],[Data zakończenia sprawy]]," ")</f>
        <v>42853</v>
      </c>
      <c r="H410" s="44" t="str">
        <f>IF(zgłoszenia[[#This Row],[Sposób zakończenia]]&gt;0,zgłoszenia[[#This Row],[Sposób zakończenia]]," ")</f>
        <v>brak sprzeciwu - zgłoszenie skuteczne</v>
      </c>
      <c r="I410" s="60" t="e">
        <f>IF(#REF!&gt;0,#REF!,"---")</f>
        <v>#REF!</v>
      </c>
    </row>
    <row r="411" spans="1:9" ht="30" x14ac:dyDescent="0.25">
      <c r="A411" s="51" t="str">
        <f>IF(zgłoszenia[[#This Row],[ID]]&gt;0,zgłoszenia[[#This Row],[Lp.]]&amp;" "&amp;zgłoszenia[[#This Row],[ID]]&amp;"
"&amp;zgłoszenia[[#This Row],[Nr kance- laryjny]]&amp;"/P/15","---")</f>
        <v>408 SR
7727/P/15</v>
      </c>
      <c r="B41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ob.Sarbinowo; dz. Nr 440/40</v>
      </c>
      <c r="C411" s="28" t="str">
        <f>IF(zgłoszenia[[#This Row],[Rodzaj zgłoszenia]]&gt;0,zgłoszenia[[#This Row],[Rodzaj zgłoszenia]]," ")</f>
        <v>jednorodzinne art.29 ust.1 pkt 1a</v>
      </c>
      <c r="D411" s="47" t="e">
        <f>IF(#REF!&gt;0,#REF!&amp;";
"&amp;#REF!," ")</f>
        <v>#REF!</v>
      </c>
      <c r="E411" s="52" t="str">
        <f ca="1">IF(zgłoszenia[BOŚ Znak sprawy]&gt;0,zgłoszenia[BOŚ Znak sprawy]&amp;"
( "&amp;zgłoszenia[czas rozpatrywania]&amp;" "&amp;"dni )"," ")</f>
        <v>BOŚ.6746.40.2017.SR
( 27 dni )</v>
      </c>
      <c r="F411" s="64">
        <f>IF(zgłoszenia[[#This Row],[Data wpływu wniosku]]&gt;0,zgłoszenia[[#This Row],[Data wpływu wniosku]]," ")</f>
        <v>42836</v>
      </c>
      <c r="G411" s="43">
        <f>IF(zgłoszenia[[#This Row],[Data zakończenia sprawy]]&gt;0,zgłoszenia[[#This Row],[Data zakończenia sprawy]]," ")</f>
        <v>42863</v>
      </c>
      <c r="H411" s="44" t="str">
        <f>IF(zgłoszenia[[#This Row],[Sposób zakończenia]]&gt;0,zgłoszenia[[#This Row],[Sposób zakończenia]]," ")</f>
        <v>brak sprzeciwu - zgłoszenie skuteczne</v>
      </c>
      <c r="I411" s="60" t="e">
        <f>IF(#REF!&gt;0,#REF!,"---")</f>
        <v>#REF!</v>
      </c>
    </row>
    <row r="412" spans="1:9" ht="30" x14ac:dyDescent="0.25">
      <c r="A412" s="51" t="str">
        <f>IF(zgłoszenia[[#This Row],[ID]]&gt;0,zgłoszenia[[#This Row],[Lp.]]&amp;" "&amp;zgłoszenia[[#This Row],[ID]]&amp;"
"&amp;zgłoszenia[[#This Row],[Nr kance- laryjny]]&amp;"/P/15","---")</f>
        <v>409 SR
7728/P/15</v>
      </c>
      <c r="B41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ob.Sarbinowo; dz. Nr 440/33</v>
      </c>
      <c r="C412" s="28" t="str">
        <f>IF(zgłoszenia[[#This Row],[Rodzaj zgłoszenia]]&gt;0,zgłoszenia[[#This Row],[Rodzaj zgłoszenia]]," ")</f>
        <v>jednorodzinne art.29 ust.1 pkt 1a</v>
      </c>
      <c r="D412" s="47" t="e">
        <f>IF(#REF!&gt;0,#REF!&amp;";
"&amp;#REF!," ")</f>
        <v>#REF!</v>
      </c>
      <c r="E412" s="52" t="str">
        <f ca="1">IF(zgłoszenia[BOŚ Znak sprawy]&gt;0,zgłoszenia[BOŚ Znak sprawy]&amp;"
( "&amp;zgłoszenia[czas rozpatrywania]&amp;" "&amp;"dni )"," ")</f>
        <v>BOŚ.6746.39.2017.SR
( 27 dni )</v>
      </c>
      <c r="F412" s="64">
        <f>IF(zgłoszenia[[#This Row],[Data wpływu wniosku]]&gt;0,zgłoszenia[[#This Row],[Data wpływu wniosku]]," ")</f>
        <v>42836</v>
      </c>
      <c r="G412" s="43">
        <f>IF(zgłoszenia[[#This Row],[Data zakończenia sprawy]]&gt;0,zgłoszenia[[#This Row],[Data zakończenia sprawy]]," ")</f>
        <v>42863</v>
      </c>
      <c r="H412" s="44" t="str">
        <f>IF(zgłoszenia[[#This Row],[Sposób zakończenia]]&gt;0,zgłoszenia[[#This Row],[Sposób zakończenia]]," ")</f>
        <v>brak sprzeciwu - zgłoszenie skuteczne</v>
      </c>
      <c r="I412" s="60" t="e">
        <f>IF(#REF!&gt;0,#REF!,"---")</f>
        <v>#REF!</v>
      </c>
    </row>
    <row r="413" spans="1:9" ht="30" x14ac:dyDescent="0.25">
      <c r="A413" s="51" t="str">
        <f>IF(zgłoszenia[[#This Row],[ID]]&gt;0,zgłoszenia[[#This Row],[Lp.]]&amp;" "&amp;zgłoszenia[[#This Row],[ID]]&amp;"
"&amp;zgłoszenia[[#This Row],[Nr kance- laryjny]]&amp;"/P/15","---")</f>
        <v>410 KŻ
7682/P/15</v>
      </c>
      <c r="B41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pergola 
gm. Mielno; ob.Mielno; dz. Nr 44/21</v>
      </c>
      <c r="C413" s="28" t="str">
        <f>IF(zgłoszenia[[#This Row],[Rodzaj zgłoszenia]]&gt;0,zgłoszenia[[#This Row],[Rodzaj zgłoszenia]]," ")</f>
        <v>budowa obiektu - art. 29 ust. 1</v>
      </c>
      <c r="D413" s="47" t="e">
        <f>IF(#REF!&gt;0,#REF!&amp;";
"&amp;#REF!," ")</f>
        <v>#REF!</v>
      </c>
      <c r="E413" s="52" t="str">
        <f ca="1">IF(zgłoszenia[BOŚ Znak sprawy]&gt;0,zgłoszenia[BOŚ Znak sprawy]&amp;"
( "&amp;zgłoszenia[czas rozpatrywania]&amp;" "&amp;"dni )"," ")</f>
        <v>BOŚ.6743.345.2017.KŻ
( 24 dni )</v>
      </c>
      <c r="F413" s="64">
        <f>IF(zgłoszenia[[#This Row],[Data wpływu wniosku]]&gt;0,zgłoszenia[[#This Row],[Data wpływu wniosku]]," ")</f>
        <v>42836</v>
      </c>
      <c r="G413" s="43">
        <f>IF(zgłoszenia[[#This Row],[Data zakończenia sprawy]]&gt;0,zgłoszenia[[#This Row],[Data zakończenia sprawy]]," ")</f>
        <v>42860</v>
      </c>
      <c r="H413" s="44" t="str">
        <f>IF(zgłoszenia[[#This Row],[Sposób zakończenia]]&gt;0,zgłoszenia[[#This Row],[Sposób zakończenia]]," ")</f>
        <v>brak sprzeciwu - zgłoszenie skuteczne</v>
      </c>
      <c r="I413" s="60" t="e">
        <f>IF(#REF!&gt;0,#REF!,"---")</f>
        <v>#REF!</v>
      </c>
    </row>
    <row r="414" spans="1:9" ht="45" x14ac:dyDescent="0.25">
      <c r="A414" s="51" t="str">
        <f>IF(zgłoszenia[[#This Row],[ID]]&gt;0,zgłoszenia[[#This Row],[Lp.]]&amp;" "&amp;zgłoszenia[[#This Row],[ID]]&amp;"
"&amp;zgłoszenia[[#This Row],[Nr kance- laryjny]]&amp;"/P/15","---")</f>
        <v>411 KŻ
7832/P/15</v>
      </c>
      <c r="B41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ob.Mielno; dz. Nr 224/9</v>
      </c>
      <c r="C414" s="28" t="str">
        <f>IF(zgłoszenia[[#This Row],[Rodzaj zgłoszenia]]&gt;0,zgłoszenia[[#This Row],[Rodzaj zgłoszenia]]," ")</f>
        <v>tymczasowy obiekt - art. 29 ust. 1, pkt 12</v>
      </c>
      <c r="D414" s="47" t="e">
        <f>IF(#REF!&gt;0,#REF!&amp;";
"&amp;#REF!," ")</f>
        <v>#REF!</v>
      </c>
      <c r="E414" s="52" t="str">
        <f ca="1">IF(zgłoszenia[BOŚ Znak sprawy]&gt;0,zgłoszenia[BOŚ Znak sprawy]&amp;"
( "&amp;zgłoszenia[czas rozpatrywania]&amp;" "&amp;"dni )"," ")</f>
        <v>BOŚ.6743.346.2017.KŻ
( 20 dni )</v>
      </c>
      <c r="F414" s="64">
        <f>IF(zgłoszenia[[#This Row],[Data wpływu wniosku]]&gt;0,zgłoszenia[[#This Row],[Data wpływu wniosku]]," ")</f>
        <v>42837</v>
      </c>
      <c r="G414" s="43">
        <f>IF(zgłoszenia[[#This Row],[Data zakończenia sprawy]]&gt;0,zgłoszenia[[#This Row],[Data zakończenia sprawy]]," ")</f>
        <v>42857</v>
      </c>
      <c r="H414" s="44" t="str">
        <f>IF(zgłoszenia[[#This Row],[Sposób zakończenia]]&gt;0,zgłoszenia[[#This Row],[Sposób zakończenia]]," ")</f>
        <v>brak sprzeciwu - zgłoszenie skuteczne</v>
      </c>
      <c r="I414" s="60" t="e">
        <f>IF(#REF!&gt;0,#REF!,"---")</f>
        <v>#REF!</v>
      </c>
    </row>
    <row r="415" spans="1:9" ht="30" x14ac:dyDescent="0.25">
      <c r="A415" s="51" t="str">
        <f>IF(zgłoszenia[[#This Row],[ID]]&gt;0,zgłoszenia[[#This Row],[Lp.]]&amp;" "&amp;zgłoszenia[[#This Row],[ID]]&amp;"
"&amp;zgłoszenia[[#This Row],[Nr kance- laryjny]]&amp;"/P/15","---")</f>
        <v>412 ŁD
7842/P/15</v>
      </c>
      <c r="B41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Biesiekierz; ob.Tatów; dz. Nr 27/3</v>
      </c>
      <c r="C415" s="28" t="str">
        <f>IF(zgłoszenia[[#This Row],[Rodzaj zgłoszenia]]&gt;0,zgłoszenia[[#This Row],[Rodzaj zgłoszenia]]," ")</f>
        <v>jednorodzinne art.29 ust.1 pkt 1a</v>
      </c>
      <c r="D415" s="47" t="e">
        <f>IF(#REF!&gt;0,#REF!&amp;";
"&amp;#REF!," ")</f>
        <v>#REF!</v>
      </c>
      <c r="E415" s="52" t="str">
        <f ca="1">IF(zgłoszenia[BOŚ Znak sprawy]&gt;0,zgłoszenia[BOŚ Znak sprawy]&amp;"
( "&amp;zgłoszenia[czas rozpatrywania]&amp;" "&amp;"dni )"," ")</f>
        <v>BOŚ.6746.42.2017.ŁD
( 20 dni )</v>
      </c>
      <c r="F415" s="64">
        <f>IF(zgłoszenia[[#This Row],[Data wpływu wniosku]]&gt;0,zgłoszenia[[#This Row],[Data wpływu wniosku]]," ")</f>
        <v>42837</v>
      </c>
      <c r="G415" s="43">
        <f>IF(zgłoszenia[[#This Row],[Data zakończenia sprawy]]&gt;0,zgłoszenia[[#This Row],[Data zakończenia sprawy]]," ")</f>
        <v>42857</v>
      </c>
      <c r="H415" s="44" t="str">
        <f>IF(zgłoszenia[[#This Row],[Sposób zakończenia]]&gt;0,zgłoszenia[[#This Row],[Sposób zakończenia]]," ")</f>
        <v>brak sprzeciwu - zgłoszenie skuteczne</v>
      </c>
      <c r="I415" s="60" t="e">
        <f>IF(#REF!&gt;0,#REF!,"---")</f>
        <v>#REF!</v>
      </c>
    </row>
    <row r="416" spans="1:9" ht="45" x14ac:dyDescent="0.25">
      <c r="A416" s="51" t="str">
        <f>IF(zgłoszenia[[#This Row],[ID]]&gt;0,zgłoszenia[[#This Row],[Lp.]]&amp;" "&amp;zgłoszenia[[#This Row],[ID]]&amp;"
"&amp;zgłoszenia[[#This Row],[Nr kance- laryjny]]&amp;"/P/15","---")</f>
        <v>413 KŻ
7681/P/17/P/15</v>
      </c>
      <c r="B41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budowlany 
gm. Mielno; ob.Mielno; dz. Nr 820/2</v>
      </c>
      <c r="C416" s="28" t="str">
        <f>IF(zgłoszenia[[#This Row],[Rodzaj zgłoszenia]]&gt;0,zgłoszenia[[#This Row],[Rodzaj zgłoszenia]]," ")</f>
        <v>tymczasowy obiekt - art. 29 ust. 1, pkt 12</v>
      </c>
      <c r="D416" s="47" t="e">
        <f>IF(#REF!&gt;0,#REF!&amp;";
"&amp;#REF!," ")</f>
        <v>#REF!</v>
      </c>
      <c r="E416" s="52" t="str">
        <f ca="1">IF(zgłoszenia[BOŚ Znak sprawy]&gt;0,zgłoszenia[BOŚ Znak sprawy]&amp;"
( "&amp;zgłoszenia[czas rozpatrywania]&amp;" "&amp;"dni )"," ")</f>
        <v>BOŚ.6743.347.2017.KŻ
( 21 dni )</v>
      </c>
      <c r="F416" s="64">
        <f>IF(zgłoszenia[[#This Row],[Data wpływu wniosku]]&gt;0,zgłoszenia[[#This Row],[Data wpływu wniosku]]," ")</f>
        <v>42836</v>
      </c>
      <c r="G416" s="43">
        <f>IF(zgłoszenia[[#This Row],[Data zakończenia sprawy]]&gt;0,zgłoszenia[[#This Row],[Data zakończenia sprawy]]," ")</f>
        <v>42857</v>
      </c>
      <c r="H416" s="44" t="str">
        <f>IF(zgłoszenia[[#This Row],[Sposób zakończenia]]&gt;0,zgłoszenia[[#This Row],[Sposób zakończenia]]," ")</f>
        <v>brak sprzeciwu - zgłoszenie skuteczne</v>
      </c>
      <c r="I416" s="60" t="e">
        <f>IF(#REF!&gt;0,#REF!,"---")</f>
        <v>#REF!</v>
      </c>
    </row>
    <row r="417" spans="1:9" ht="45" x14ac:dyDescent="0.25">
      <c r="A417" s="51" t="str">
        <f>IF(zgłoszenia[[#This Row],[ID]]&gt;0,zgłoszenia[[#This Row],[Lp.]]&amp;" "&amp;zgłoszenia[[#This Row],[ID]]&amp;"
"&amp;zgłoszenia[[#This Row],[Nr kance- laryjny]]&amp;"/P/15","---")</f>
        <v>414 AA
7892/P/15</v>
      </c>
      <c r="B41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Polanów; ob.Cetuń; dz. Nr 7/18</v>
      </c>
      <c r="C417" s="28" t="str">
        <f>IF(zgłoszenia[[#This Row],[Rodzaj zgłoszenia]]&gt;0,zgłoszenia[[#This Row],[Rodzaj zgłoszenia]]," ")</f>
        <v>roboty budowlane - art. 29 ust. 2</v>
      </c>
      <c r="D417" s="47" t="e">
        <f>IF(#REF!&gt;0,#REF!&amp;";
"&amp;#REF!," ")</f>
        <v>#REF!</v>
      </c>
      <c r="E417" s="52" t="str">
        <f ca="1">IF(zgłoszenia[BOŚ Znak sprawy]&gt;0,zgłoszenia[BOŚ Znak sprawy]&amp;"
( "&amp;zgłoszenia[czas rozpatrywania]&amp;" "&amp;"dni )"," ")</f>
        <v>BOŚ.6743.349.2017.AA
( 15 dni )</v>
      </c>
      <c r="F417" s="64">
        <f>IF(zgłoszenia[[#This Row],[Data wpływu wniosku]]&gt;0,zgłoszenia[[#This Row],[Data wpływu wniosku]]," ")</f>
        <v>42838</v>
      </c>
      <c r="G417" s="43">
        <f>IF(zgłoszenia[[#This Row],[Data zakończenia sprawy]]&gt;0,zgłoszenia[[#This Row],[Data zakończenia sprawy]]," ")</f>
        <v>42853</v>
      </c>
      <c r="H417" s="44" t="str">
        <f>IF(zgłoszenia[[#This Row],[Sposób zakończenia]]&gt;0,zgłoszenia[[#This Row],[Sposób zakończenia]]," ")</f>
        <v>brak sprzeciwu - zgłoszenie skuteczne</v>
      </c>
      <c r="I417" s="60" t="e">
        <f>IF(#REF!&gt;0,#REF!,"---")</f>
        <v>#REF!</v>
      </c>
    </row>
    <row r="418" spans="1:9" ht="30" x14ac:dyDescent="0.25">
      <c r="A418" s="51" t="str">
        <f>IF(zgłoszenia[[#This Row],[ID]]&gt;0,zgłoszenia[[#This Row],[Lp.]]&amp;" "&amp;zgłoszenia[[#This Row],[ID]]&amp;"
"&amp;zgłoszenia[[#This Row],[Nr kance- laryjny]]&amp;"/P/15","---")</f>
        <v>415 IN
7948/P/15</v>
      </c>
      <c r="B41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garaż blaszany 
gm. Będzino; ob.Dobre; dz. Nr 65/9</v>
      </c>
      <c r="C418" s="28" t="str">
        <f>IF(zgłoszenia[[#This Row],[Rodzaj zgłoszenia]]&gt;0,zgłoszenia[[#This Row],[Rodzaj zgłoszenia]]," ")</f>
        <v>budowa obiektu - art. 29 ust. 1</v>
      </c>
      <c r="D418" s="47" t="e">
        <f>IF(#REF!&gt;0,#REF!&amp;";
"&amp;#REF!," ")</f>
        <v>#REF!</v>
      </c>
      <c r="E418" s="52" t="str">
        <f ca="1">IF(zgłoszenia[BOŚ Znak sprawy]&gt;0,zgłoszenia[BOŚ Znak sprawy]&amp;"
( "&amp;zgłoszenia[czas rozpatrywania]&amp;" "&amp;"dni )"," ")</f>
        <v>BOŚ.6743.360.2017.IN
( 27 dni )</v>
      </c>
      <c r="F418" s="64">
        <f>IF(zgłoszenia[[#This Row],[Data wpływu wniosku]]&gt;0,zgłoszenia[[#This Row],[Data wpływu wniosku]]," ")</f>
        <v>42838</v>
      </c>
      <c r="G418" s="43">
        <f>IF(zgłoszenia[[#This Row],[Data zakończenia sprawy]]&gt;0,zgłoszenia[[#This Row],[Data zakończenia sprawy]]," ")</f>
        <v>42865</v>
      </c>
      <c r="H418" s="44" t="str">
        <f>IF(zgłoszenia[[#This Row],[Sposób zakończenia]]&gt;0,zgłoszenia[[#This Row],[Sposób zakończenia]]," ")</f>
        <v>brak sprzeciwu - zgłoszenie skuteczne</v>
      </c>
      <c r="I418" s="60" t="e">
        <f>IF(#REF!&gt;0,#REF!,"---")</f>
        <v>#REF!</v>
      </c>
    </row>
    <row r="419" spans="1:9" ht="45" x14ac:dyDescent="0.25">
      <c r="A419" s="51" t="str">
        <f>IF(zgłoszenia[[#This Row],[ID]]&gt;0,zgłoszenia[[#This Row],[Lp.]]&amp;" "&amp;zgłoszenia[[#This Row],[ID]]&amp;"
"&amp;zgłoszenia[[#This Row],[Nr kance- laryjny]]&amp;"/P/15","---")</f>
        <v>416 AA
7848/P/17/P/15</v>
      </c>
      <c r="B41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stodoły i chlewiku 
gm. Polanów; ob.Sowinko; dz. Nr 28/1</v>
      </c>
      <c r="C419" s="28" t="str">
        <f>IF(zgłoszenia[[#This Row],[Rodzaj zgłoszenia]]&gt;0,zgłoszenia[[#This Row],[Rodzaj zgłoszenia]]," ")</f>
        <v>rozbiórka obiektu - art. 31</v>
      </c>
      <c r="D419" s="47" t="e">
        <f>IF(#REF!&gt;0,#REF!&amp;";
"&amp;#REF!," ")</f>
        <v>#REF!</v>
      </c>
      <c r="E419" s="52" t="str">
        <f ca="1">IF(zgłoszenia[BOŚ Znak sprawy]&gt;0,zgłoszenia[BOŚ Znak sprawy]&amp;"
( "&amp;zgłoszenia[czas rozpatrywania]&amp;" "&amp;"dni )"," ")</f>
        <v>BOŚ.6743.348.2017.AA
( 37 dni )</v>
      </c>
      <c r="F419" s="64">
        <f>IF(zgłoszenia[[#This Row],[Data wpływu wniosku]]&gt;0,zgłoszenia[[#This Row],[Data wpływu wniosku]]," ")</f>
        <v>42837</v>
      </c>
      <c r="G419" s="43">
        <f>IF(zgłoszenia[[#This Row],[Data zakończenia sprawy]]&gt;0,zgłoszenia[[#This Row],[Data zakończenia sprawy]]," ")</f>
        <v>42874</v>
      </c>
      <c r="H419" s="44" t="str">
        <f>IF(zgłoszenia[[#This Row],[Sposób zakończenia]]&gt;0,zgłoszenia[[#This Row],[Sposób zakończenia]]," ")</f>
        <v>brak sprzeciwu - zgłoszenie skuteczne</v>
      </c>
      <c r="I419" s="60" t="e">
        <f>IF(#REF!&gt;0,#REF!,"---")</f>
        <v>#REF!</v>
      </c>
    </row>
    <row r="420" spans="1:9" ht="45" x14ac:dyDescent="0.25">
      <c r="A420" s="51" t="str">
        <f>IF(zgłoszenia[[#This Row],[ID]]&gt;0,zgłoszenia[[#This Row],[Lp.]]&amp;" "&amp;zgłoszenia[[#This Row],[ID]]&amp;"
"&amp;zgłoszenia[[#This Row],[Nr kance- laryjny]]&amp;"/P/15","---")</f>
        <v>417 SR
8005/P/15</v>
      </c>
      <c r="B42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
gm. Mielno; ob.Mielno; dz. Nr 224/21, 224/22</v>
      </c>
      <c r="C420" s="28" t="str">
        <f>IF(zgłoszenia[[#This Row],[Rodzaj zgłoszenia]]&gt;0,zgłoszenia[[#This Row],[Rodzaj zgłoszenia]]," ")</f>
        <v>tymczasowy obiekt - art. 29 ust. 1, pkt 12</v>
      </c>
      <c r="D420" s="47" t="e">
        <f>IF(#REF!&gt;0,#REF!&amp;";
"&amp;#REF!," ")</f>
        <v>#REF!</v>
      </c>
      <c r="E420" s="52" t="str">
        <f ca="1">IF(zgłoszenia[BOŚ Znak sprawy]&gt;0,zgłoszenia[BOŚ Znak sprawy]&amp;"
( "&amp;zgłoszenia[czas rozpatrywania]&amp;" "&amp;"dni )"," ")</f>
        <v>BOŚ.6743.365.2017.SR
( 7 dni )</v>
      </c>
      <c r="F420" s="64">
        <f>IF(zgłoszenia[[#This Row],[Data wpływu wniosku]]&gt;0,zgłoszenia[[#This Row],[Data wpływu wniosku]]," ")</f>
        <v>42839</v>
      </c>
      <c r="G420" s="43">
        <f>IF(zgłoszenia[[#This Row],[Data zakończenia sprawy]]&gt;0,zgłoszenia[[#This Row],[Data zakończenia sprawy]]," ")</f>
        <v>42846</v>
      </c>
      <c r="H420" s="44" t="str">
        <f>IF(zgłoszenia[[#This Row],[Sposób zakończenia]]&gt;0,zgłoszenia[[#This Row],[Sposób zakończenia]]," ")</f>
        <v>decyzja sprzeciwu</v>
      </c>
      <c r="I420" s="60" t="e">
        <f>IF(#REF!&gt;0,#REF!,"---")</f>
        <v>#REF!</v>
      </c>
    </row>
    <row r="421" spans="1:9" ht="45" x14ac:dyDescent="0.25">
      <c r="A421" s="51" t="str">
        <f>IF(zgłoszenia[[#This Row],[ID]]&gt;0,zgłoszenia[[#This Row],[Lp.]]&amp;" "&amp;zgłoszenia[[#This Row],[ID]]&amp;"
"&amp;zgłoszenia[[#This Row],[Nr kance- laryjny]]&amp;"/P/15","---")</f>
        <v>418 SR
8007/P/15</v>
      </c>
      <c r="B42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
gm. Mielno; ob.Mielno; dz. Nr 54/12, 54/13</v>
      </c>
      <c r="C421" s="28" t="str">
        <f>IF(zgłoszenia[[#This Row],[Rodzaj zgłoszenia]]&gt;0,zgłoszenia[[#This Row],[Rodzaj zgłoszenia]]," ")</f>
        <v>tymczasowy obiekt - art. 29 ust. 1, pkt 12</v>
      </c>
      <c r="D421" s="47" t="e">
        <f>IF(#REF!&gt;0,#REF!&amp;";
"&amp;#REF!," ")</f>
        <v>#REF!</v>
      </c>
      <c r="E421" s="52" t="str">
        <f ca="1">IF(zgłoszenia[BOŚ Znak sprawy]&gt;0,zgłoszenia[BOŚ Znak sprawy]&amp;"
( "&amp;zgłoszenia[czas rozpatrywania]&amp;" "&amp;"dni )"," ")</f>
        <v>BOŚ.6743.366.2017.SR
( 14 dni )</v>
      </c>
      <c r="F421" s="64">
        <f>IF(zgłoszenia[[#This Row],[Data wpływu wniosku]]&gt;0,zgłoszenia[[#This Row],[Data wpływu wniosku]]," ")</f>
        <v>42839</v>
      </c>
      <c r="G421" s="43">
        <f>IF(zgłoszenia[[#This Row],[Data zakończenia sprawy]]&gt;0,zgłoszenia[[#This Row],[Data zakończenia sprawy]]," ")</f>
        <v>42853</v>
      </c>
      <c r="H421" s="44" t="str">
        <f>IF(zgłoszenia[[#This Row],[Sposób zakończenia]]&gt;0,zgłoszenia[[#This Row],[Sposób zakończenia]]," ")</f>
        <v>brak sprzeciwu - zgłoszenie skuteczne</v>
      </c>
      <c r="I421" s="60" t="e">
        <f>IF(#REF!&gt;0,#REF!,"---")</f>
        <v>#REF!</v>
      </c>
    </row>
    <row r="422" spans="1:9" ht="30" x14ac:dyDescent="0.25">
      <c r="A422" s="51" t="str">
        <f>IF(zgłoszenia[[#This Row],[ID]]&gt;0,zgłoszenia[[#This Row],[Lp.]]&amp;" "&amp;zgłoszenia[[#This Row],[ID]]&amp;"
"&amp;zgłoszenia[[#This Row],[Nr kance- laryjny]]&amp;"/P/15","---")</f>
        <v>419 SR
8009/P/15</v>
      </c>
      <c r="B42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11 budynków rekreacji indywidualnej 
gm. Mielno; ob.Sarbinowo; dz. Nr 56/11</v>
      </c>
      <c r="C422" s="28" t="str">
        <f>IF(zgłoszenia[[#This Row],[Rodzaj zgłoszenia]]&gt;0,zgłoszenia[[#This Row],[Rodzaj zgłoszenia]]," ")</f>
        <v>budowa obiektu - art. 29 ust. 1</v>
      </c>
      <c r="D422" s="47" t="e">
        <f>IF(#REF!&gt;0,#REF!&amp;";
"&amp;#REF!," ")</f>
        <v>#REF!</v>
      </c>
      <c r="E422" s="52" t="str">
        <f ca="1">IF(zgłoszenia[BOŚ Znak sprawy]&gt;0,zgłoszenia[BOŚ Znak sprawy]&amp;"
( "&amp;zgłoszenia[czas rozpatrywania]&amp;" "&amp;"dni )"," ")</f>
        <v>BOŚ.6743.367.2017.SR
( 20 dni )</v>
      </c>
      <c r="F422" s="64">
        <f>IF(zgłoszenia[[#This Row],[Data wpływu wniosku]]&gt;0,zgłoszenia[[#This Row],[Data wpływu wniosku]]," ")</f>
        <v>42839</v>
      </c>
      <c r="G422" s="43">
        <f>IF(zgłoszenia[[#This Row],[Data zakończenia sprawy]]&gt;0,zgłoszenia[[#This Row],[Data zakończenia sprawy]]," ")</f>
        <v>42859</v>
      </c>
      <c r="H422" s="44" t="str">
        <f>IF(zgłoszenia[[#This Row],[Sposób zakończenia]]&gt;0,zgłoszenia[[#This Row],[Sposób zakończenia]]," ")</f>
        <v>brak sprzeciwu - zgłoszenie skuteczne</v>
      </c>
      <c r="I422" s="60" t="e">
        <f>IF(#REF!&gt;0,#REF!,"---")</f>
        <v>#REF!</v>
      </c>
    </row>
    <row r="423" spans="1:9" ht="60" x14ac:dyDescent="0.25">
      <c r="A423" s="51" t="str">
        <f>IF(zgłoszenia[[#This Row],[ID]]&gt;0,zgłoszenia[[#This Row],[Lp.]]&amp;" "&amp;zgłoszenia[[#This Row],[ID]]&amp;"
"&amp;zgłoszenia[[#This Row],[Nr kance- laryjny]]&amp;"/P/15","---")</f>
        <v>420 ŁD
8079/P/15</v>
      </c>
      <c r="B42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dobudowa do budynku mieszkalnego ganku 
gm. Biesiekierz; ob.Laski Koszalińskie; dz. Nr 58/27</v>
      </c>
      <c r="C423" s="28" t="str">
        <f>IF(zgłoszenia[[#This Row],[Rodzaj zgłoszenia]]&gt;0,zgłoszenia[[#This Row],[Rodzaj zgłoszenia]]," ")</f>
        <v>jednorodzinne art.29 ust.1 pkt 1a</v>
      </c>
      <c r="D423" s="47" t="e">
        <f>IF(#REF!&gt;0,#REF!&amp;";
"&amp;#REF!," ")</f>
        <v>#REF!</v>
      </c>
      <c r="E423" s="52" t="str">
        <f ca="1">IF(zgłoszenia[BOŚ Znak sprawy]&gt;0,zgłoszenia[BOŚ Znak sprawy]&amp;"
( "&amp;zgłoszenia[czas rozpatrywania]&amp;" "&amp;"dni )"," ")</f>
        <v>BOŚ.6746.403.2017.ŁD
( 20 dni )</v>
      </c>
      <c r="F423" s="64">
        <f>IF(zgłoszenia[[#This Row],[Data wpływu wniosku]]&gt;0,zgłoszenia[[#This Row],[Data wpływu wniosku]]," ")</f>
        <v>42839</v>
      </c>
      <c r="G423" s="43">
        <f>IF(zgłoszenia[[#This Row],[Data zakończenia sprawy]]&gt;0,zgłoszenia[[#This Row],[Data zakończenia sprawy]]," ")</f>
        <v>42859</v>
      </c>
      <c r="H423" s="44" t="str">
        <f>IF(zgłoszenia[[#This Row],[Sposób zakończenia]]&gt;0,zgłoszenia[[#This Row],[Sposób zakończenia]]," ")</f>
        <v>brak sprzeciwu - zgłoszenie skuteczne</v>
      </c>
      <c r="I423" s="60" t="e">
        <f>IF(#REF!&gt;0,#REF!,"---")</f>
        <v>#REF!</v>
      </c>
    </row>
    <row r="424" spans="1:9" ht="30" x14ac:dyDescent="0.25">
      <c r="A424" s="51" t="str">
        <f>IF(zgłoszenia[[#This Row],[ID]]&gt;0,zgłoszenia[[#This Row],[Lp.]]&amp;" "&amp;zgłoszenia[[#This Row],[ID]]&amp;"
"&amp;zgłoszenia[[#This Row],[Nr kance- laryjny]]&amp;"/P/15","---")</f>
        <v>421 AA
8050/P/15</v>
      </c>
      <c r="B42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ganku 
gm. Bobolice; ob.Porost; dz. Nr 109/4</v>
      </c>
      <c r="C424" s="28" t="str">
        <f>IF(zgłoszenia[[#This Row],[Rodzaj zgłoszenia]]&gt;0,zgłoszenia[[#This Row],[Rodzaj zgłoszenia]]," ")</f>
        <v>budowa obiektu - art. 29 ust. 1</v>
      </c>
      <c r="D424" s="47" t="e">
        <f>IF(#REF!&gt;0,#REF!&amp;";
"&amp;#REF!," ")</f>
        <v>#REF!</v>
      </c>
      <c r="E424" s="52" t="str">
        <f ca="1">IF(zgłoszenia[BOŚ Znak sprawy]&gt;0,zgłoszenia[BOŚ Znak sprawy]&amp;"
( "&amp;zgłoszenia[czas rozpatrywania]&amp;" "&amp;"dni )"," ")</f>
        <v>BOŚ.6743.361.2017.AA
( 14 dni )</v>
      </c>
      <c r="F424" s="64">
        <f>IF(zgłoszenia[[#This Row],[Data wpływu wniosku]]&gt;0,zgłoszenia[[#This Row],[Data wpływu wniosku]]," ")</f>
        <v>42839</v>
      </c>
      <c r="G424" s="43">
        <f>IF(zgłoszenia[[#This Row],[Data zakończenia sprawy]]&gt;0,zgłoszenia[[#This Row],[Data zakończenia sprawy]]," ")</f>
        <v>42853</v>
      </c>
      <c r="H424" s="44" t="str">
        <f>IF(zgłoszenia[[#This Row],[Sposób zakończenia]]&gt;0,zgłoszenia[[#This Row],[Sposób zakończenia]]," ")</f>
        <v>brak sprzeciwu - zgłoszenie skuteczne</v>
      </c>
      <c r="I424" s="60" t="e">
        <f>IF(#REF!&gt;0,#REF!,"---")</f>
        <v>#REF!</v>
      </c>
    </row>
    <row r="425" spans="1:9" ht="45" x14ac:dyDescent="0.25">
      <c r="A425" s="51" t="str">
        <f>IF(zgłoszenia[[#This Row],[ID]]&gt;0,zgłoszenia[[#This Row],[Lp.]]&amp;" "&amp;zgłoszenia[[#This Row],[ID]]&amp;"
"&amp;zgłoszenia[[#This Row],[Nr kance- laryjny]]&amp;"/P/15","---")</f>
        <v>422 AA
8185/P/15</v>
      </c>
      <c r="B42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i kanalizacji 
gm. Bobolice; ob.Bobolice 02; dz. Nr 257/7, 257/4, 283</v>
      </c>
      <c r="C425" s="28" t="str">
        <f>IF(zgłoszenia[[#This Row],[Rodzaj zgłoszenia]]&gt;0,zgłoszenia[[#This Row],[Rodzaj zgłoszenia]]," ")</f>
        <v>budowa obiektu - art. 29 ust. 1</v>
      </c>
      <c r="D425" s="47" t="e">
        <f>IF(#REF!&gt;0,#REF!&amp;";
"&amp;#REF!," ")</f>
        <v>#REF!</v>
      </c>
      <c r="E425" s="52" t="str">
        <f ca="1">IF(zgłoszenia[BOŚ Znak sprawy]&gt;0,zgłoszenia[BOŚ Znak sprawy]&amp;"
( "&amp;zgłoszenia[czas rozpatrywania]&amp;" "&amp;"dni )"," ")</f>
        <v>BOŚ.6743.371.2017.AA
( 10 dni )</v>
      </c>
      <c r="F425" s="64">
        <f>IF(zgłoszenia[[#This Row],[Data wpływu wniosku]]&gt;0,zgłoszenia[[#This Row],[Data wpływu wniosku]]," ")</f>
        <v>42843</v>
      </c>
      <c r="G425" s="43">
        <f>IF(zgłoszenia[[#This Row],[Data zakończenia sprawy]]&gt;0,zgłoszenia[[#This Row],[Data zakończenia sprawy]]," ")</f>
        <v>42853</v>
      </c>
      <c r="H425" s="44" t="str">
        <f>IF(zgłoszenia[[#This Row],[Sposób zakończenia]]&gt;0,zgłoszenia[[#This Row],[Sposób zakończenia]]," ")</f>
        <v>brak sprzeciwu - zgłoszenie skuteczne</v>
      </c>
      <c r="I425" s="60" t="e">
        <f>IF(#REF!&gt;0,#REF!,"---")</f>
        <v>#REF!</v>
      </c>
    </row>
    <row r="426" spans="1:9" ht="30" x14ac:dyDescent="0.25">
      <c r="A426" s="51" t="str">
        <f>IF(zgłoszenia[[#This Row],[ID]]&gt;0,zgłoszenia[[#This Row],[Lp.]]&amp;" "&amp;zgłoszenia[[#This Row],[ID]]&amp;"
"&amp;zgłoszenia[[#This Row],[Nr kance- laryjny]]&amp;"/P/15","---")</f>
        <v>423 AŁ
8189/P/15</v>
      </c>
      <c r="B42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budynków 
gm. Mielno; ob.Łazy; dz. Nr 1/13</v>
      </c>
      <c r="C426" s="28" t="str">
        <f>IF(zgłoszenia[[#This Row],[Rodzaj zgłoszenia]]&gt;0,zgłoszenia[[#This Row],[Rodzaj zgłoszenia]]," ")</f>
        <v>rozbiórka obiektu - art. 31</v>
      </c>
      <c r="D426" s="47" t="e">
        <f>IF(#REF!&gt;0,#REF!&amp;";
"&amp;#REF!," ")</f>
        <v>#REF!</v>
      </c>
      <c r="E426" s="52" t="str">
        <f ca="1">IF(zgłoszenia[BOŚ Znak sprawy]&gt;0,zgłoszenia[BOŚ Znak sprawy]&amp;"
( "&amp;zgłoszenia[czas rozpatrywania]&amp;" "&amp;"dni )"," ")</f>
        <v>BOŚ.6743.389.2017.AŁ
( 20 dni )</v>
      </c>
      <c r="F426" s="64">
        <f>IF(zgłoszenia[[#This Row],[Data wpływu wniosku]]&gt;0,zgłoszenia[[#This Row],[Data wpływu wniosku]]," ")</f>
        <v>42843</v>
      </c>
      <c r="G426" s="43">
        <f>IF(zgłoszenia[[#This Row],[Data zakończenia sprawy]]&gt;0,zgłoszenia[[#This Row],[Data zakończenia sprawy]]," ")</f>
        <v>42863</v>
      </c>
      <c r="H426" s="44" t="str">
        <f>IF(zgłoszenia[[#This Row],[Sposób zakończenia]]&gt;0,zgłoszenia[[#This Row],[Sposób zakończenia]]," ")</f>
        <v>brak sprzeciwu - zgłoszenie skuteczne</v>
      </c>
      <c r="I426" s="60" t="e">
        <f>IF(#REF!&gt;0,#REF!,"---")</f>
        <v>#REF!</v>
      </c>
    </row>
    <row r="427" spans="1:9" ht="30" x14ac:dyDescent="0.25">
      <c r="A427" s="51" t="str">
        <f>IF(zgłoszenia[[#This Row],[ID]]&gt;0,zgłoszenia[[#This Row],[Lp.]]&amp;" "&amp;zgłoszenia[[#This Row],[ID]]&amp;"
"&amp;zgłoszenia[[#This Row],[Nr kance- laryjny]]&amp;"/P/15","---")</f>
        <v>424 SR
8183/P/15</v>
      </c>
      <c r="B42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168/4</v>
      </c>
      <c r="C427" s="28" t="str">
        <f>IF(zgłoszenia[[#This Row],[Rodzaj zgłoszenia]]&gt;0,zgłoszenia[[#This Row],[Rodzaj zgłoszenia]]," ")</f>
        <v>budowa obiektu - art. 29 ust. 1</v>
      </c>
      <c r="D427" s="47" t="e">
        <f>IF(#REF!&gt;0,#REF!&amp;";
"&amp;#REF!," ")</f>
        <v>#REF!</v>
      </c>
      <c r="E427" s="52" t="str">
        <f ca="1">IF(zgłoszenia[BOŚ Znak sprawy]&gt;0,zgłoszenia[BOŚ Znak sprawy]&amp;"
( "&amp;zgłoszenia[czas rozpatrywania]&amp;" "&amp;"dni )"," ")</f>
        <v>BOŚ.6743.368.2017.SR
( 23 dni )</v>
      </c>
      <c r="F427" s="64">
        <f>IF(zgłoszenia[[#This Row],[Data wpływu wniosku]]&gt;0,zgłoszenia[[#This Row],[Data wpływu wniosku]]," ")</f>
        <v>42843</v>
      </c>
      <c r="G427" s="43">
        <f>IF(zgłoszenia[[#This Row],[Data zakończenia sprawy]]&gt;0,zgłoszenia[[#This Row],[Data zakończenia sprawy]]," ")</f>
        <v>42866</v>
      </c>
      <c r="H427" s="44" t="str">
        <f>IF(zgłoszenia[[#This Row],[Sposób zakończenia]]&gt;0,zgłoszenia[[#This Row],[Sposób zakończenia]]," ")</f>
        <v>brak sprzeciwu - zgłoszenie skuteczne</v>
      </c>
      <c r="I427" s="60" t="e">
        <f>IF(#REF!&gt;0,#REF!,"---")</f>
        <v>#REF!</v>
      </c>
    </row>
    <row r="428" spans="1:9" ht="45" x14ac:dyDescent="0.25">
      <c r="A428" s="51" t="str">
        <f>IF(zgłoszenia[[#This Row],[ID]]&gt;0,zgłoszenia[[#This Row],[Lp.]]&amp;" "&amp;zgłoszenia[[#This Row],[ID]]&amp;"
"&amp;zgłoszenia[[#This Row],[Nr kance- laryjny]]&amp;"/P/15","---")</f>
        <v>425 IN
8219/P/15</v>
      </c>
      <c r="B42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Będzino; ob.Borkowice; dz. Nr 44/1</v>
      </c>
      <c r="C428" s="28" t="str">
        <f>IF(zgłoszenia[[#This Row],[Rodzaj zgłoszenia]]&gt;0,zgłoszenia[[#This Row],[Rodzaj zgłoszenia]]," ")</f>
        <v>roboty budowlane - art. 29 ust. 2</v>
      </c>
      <c r="D428" s="47" t="e">
        <f>IF(#REF!&gt;0,#REF!&amp;";
"&amp;#REF!," ")</f>
        <v>#REF!</v>
      </c>
      <c r="E428" s="52" t="str">
        <f ca="1">IF(zgłoszenia[BOŚ Znak sprawy]&gt;0,zgłoszenia[BOŚ Znak sprawy]&amp;"
( "&amp;zgłoszenia[czas rozpatrywania]&amp;" "&amp;"dni )"," ")</f>
        <v>BOŚ.6743.370.2017.IN
( 21 dni )</v>
      </c>
      <c r="F428" s="64">
        <f>IF(zgłoszenia[[#This Row],[Data wpływu wniosku]]&gt;0,zgłoszenia[[#This Row],[Data wpływu wniosku]]," ")</f>
        <v>42844</v>
      </c>
      <c r="G428" s="43">
        <f>IF(zgłoszenia[[#This Row],[Data zakończenia sprawy]]&gt;0,zgłoszenia[[#This Row],[Data zakończenia sprawy]]," ")</f>
        <v>42865</v>
      </c>
      <c r="H428" s="44" t="str">
        <f>IF(zgłoszenia[[#This Row],[Sposób zakończenia]]&gt;0,zgłoszenia[[#This Row],[Sposób zakończenia]]," ")</f>
        <v>brak sprzeciwu - zgłoszenie skuteczne</v>
      </c>
      <c r="I428" s="60" t="e">
        <f>IF(#REF!&gt;0,#REF!,"---")</f>
        <v>#REF!</v>
      </c>
    </row>
    <row r="429" spans="1:9" ht="45" x14ac:dyDescent="0.25">
      <c r="A429" s="51" t="str">
        <f>IF(zgłoszenia[[#This Row],[ID]]&gt;0,zgłoszenia[[#This Row],[Lp.]]&amp;" "&amp;zgłoszenia[[#This Row],[ID]]&amp;"
"&amp;zgłoszenia[[#This Row],[Nr kance- laryjny]]&amp;"/P/15","---")</f>
        <v>426 SR
8230/P/15</v>
      </c>
      <c r="B42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obiekty tymczasowe- namiot handlowy i dwie kasety metalowe 
gm. Mielno; ob.Mielno; dz. Nr 3/79</v>
      </c>
      <c r="C429" s="28" t="str">
        <f>IF(zgłoszenia[[#This Row],[Rodzaj zgłoszenia]]&gt;0,zgłoszenia[[#This Row],[Rodzaj zgłoszenia]]," ")</f>
        <v>tymczasowy obiekt - art. 29 ust. 1, pkt 12</v>
      </c>
      <c r="D429" s="47" t="e">
        <f>IF(#REF!&gt;0,#REF!&amp;";
"&amp;#REF!," ")</f>
        <v>#REF!</v>
      </c>
      <c r="E429" s="52" t="str">
        <f ca="1">IF(zgłoszenia[BOŚ Znak sprawy]&gt;0,zgłoszenia[BOŚ Znak sprawy]&amp;"
( "&amp;zgłoszenia[czas rozpatrywania]&amp;" "&amp;"dni )"," ")</f>
        <v>BOŚ.6743.380.2017.SR
( 6 dni )</v>
      </c>
      <c r="F429" s="64">
        <f>IF(zgłoszenia[[#This Row],[Data wpływu wniosku]]&gt;0,zgłoszenia[[#This Row],[Data wpływu wniosku]]," ")</f>
        <v>42844</v>
      </c>
      <c r="G429" s="43">
        <f>IF(zgłoszenia[[#This Row],[Data zakończenia sprawy]]&gt;0,zgłoszenia[[#This Row],[Data zakończenia sprawy]]," ")</f>
        <v>42850</v>
      </c>
      <c r="H429" s="44" t="str">
        <f>IF(zgłoszenia[[#This Row],[Sposób zakończenia]]&gt;0,zgłoszenia[[#This Row],[Sposób zakończenia]]," ")</f>
        <v>brak sprzeciwu - zgłoszenie skuteczne</v>
      </c>
      <c r="I429" s="60" t="e">
        <f>IF(#REF!&gt;0,#REF!,"---")</f>
        <v>#REF!</v>
      </c>
    </row>
    <row r="430" spans="1:9" ht="45" x14ac:dyDescent="0.25">
      <c r="A430" s="51" t="str">
        <f>IF(zgłoszenia[[#This Row],[ID]]&gt;0,zgłoszenia[[#This Row],[Lp.]]&amp;" "&amp;zgłoszenia[[#This Row],[ID]]&amp;"
"&amp;zgłoszenia[[#This Row],[Nr kance- laryjny]]&amp;"/P/15","---")</f>
        <v>427 SR
8228/P/15</v>
      </c>
      <c r="B43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- kaseta metalowa z magazynkiem 
gm. Mielno; ob.Mielno; dz. Nr 207/9</v>
      </c>
      <c r="C430" s="28" t="str">
        <f>IF(zgłoszenia[[#This Row],[Rodzaj zgłoszenia]]&gt;0,zgłoszenia[[#This Row],[Rodzaj zgłoszenia]]," ")</f>
        <v>tymczasowy obiekt - art. 29 ust. 1, pkt 12</v>
      </c>
      <c r="D430" s="47" t="e">
        <f>IF(#REF!&gt;0,#REF!&amp;";
"&amp;#REF!," ")</f>
        <v>#REF!</v>
      </c>
      <c r="E430" s="52" t="str">
        <f ca="1">IF(zgłoszenia[BOŚ Znak sprawy]&gt;0,zgłoszenia[BOŚ Znak sprawy]&amp;"
( "&amp;zgłoszenia[czas rozpatrywania]&amp;" "&amp;"dni )"," ")</f>
        <v>BOŚ.6743.379.2017.SR
( 6 dni )</v>
      </c>
      <c r="F430" s="64">
        <f>IF(zgłoszenia[[#This Row],[Data wpływu wniosku]]&gt;0,zgłoszenia[[#This Row],[Data wpływu wniosku]]," ")</f>
        <v>42844</v>
      </c>
      <c r="G430" s="43">
        <f>IF(zgłoszenia[[#This Row],[Data zakończenia sprawy]]&gt;0,zgłoszenia[[#This Row],[Data zakończenia sprawy]]," ")</f>
        <v>42850</v>
      </c>
      <c r="H430" s="44" t="str">
        <f>IF(zgłoszenia[[#This Row],[Sposób zakończenia]]&gt;0,zgłoszenia[[#This Row],[Sposób zakończenia]]," ")</f>
        <v>brak sprzeciwu - zgłoszenie skuteczne</v>
      </c>
      <c r="I430" s="60" t="e">
        <f>IF(#REF!&gt;0,#REF!,"---")</f>
        <v>#REF!</v>
      </c>
    </row>
    <row r="431" spans="1:9" ht="45" x14ac:dyDescent="0.25">
      <c r="A431" s="51" t="str">
        <f>IF(zgłoszenia[[#This Row],[ID]]&gt;0,zgłoszenia[[#This Row],[Lp.]]&amp;" "&amp;zgłoszenia[[#This Row],[ID]]&amp;"
"&amp;zgłoszenia[[#This Row],[Nr kance- laryjny]]&amp;"/P/15","---")</f>
        <v>428 ŁD
8141/P/15</v>
      </c>
      <c r="B43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odwodnienia wraz z remontem infrastruktury drogowej 
gm. Biesiekierz; ob.Gniazdowo; dz. Nr 61/1</v>
      </c>
      <c r="C431" s="28" t="str">
        <f>IF(zgłoszenia[[#This Row],[Rodzaj zgłoszenia]]&gt;0,zgłoszenia[[#This Row],[Rodzaj zgłoszenia]]," ")</f>
        <v>budowa obiektu - art. 29 ust. 1</v>
      </c>
      <c r="D431" s="47" t="e">
        <f>IF(#REF!&gt;0,#REF!&amp;";
"&amp;#REF!," ")</f>
        <v>#REF!</v>
      </c>
      <c r="E431" s="52" t="str">
        <f ca="1">IF(zgłoszenia[BOŚ Znak sprawy]&gt;0,zgłoszenia[BOŚ Znak sprawy]&amp;"
( "&amp;zgłoszenia[czas rozpatrywania]&amp;" "&amp;"dni )"," ")</f>
        <v>BOŚ.6743.429.2017.ŁD
( 20 dni )</v>
      </c>
      <c r="F431" s="64">
        <f>IF(zgłoszenia[[#This Row],[Data wpływu wniosku]]&gt;0,zgłoszenia[[#This Row],[Data wpływu wniosku]]," ")</f>
        <v>42843</v>
      </c>
      <c r="G431" s="43">
        <f>IF(zgłoszenia[[#This Row],[Data zakończenia sprawy]]&gt;0,zgłoszenia[[#This Row],[Data zakończenia sprawy]]," ")</f>
        <v>42863</v>
      </c>
      <c r="H431" s="44" t="str">
        <f>IF(zgłoszenia[[#This Row],[Sposób zakończenia]]&gt;0,zgłoszenia[[#This Row],[Sposób zakończenia]]," ")</f>
        <v>brak sprzeciwu - zgłoszenie skuteczne</v>
      </c>
      <c r="I431" s="60" t="e">
        <f>IF(#REF!&gt;0,#REF!,"---")</f>
        <v>#REF!</v>
      </c>
    </row>
    <row r="432" spans="1:9" ht="45" x14ac:dyDescent="0.25">
      <c r="A432" s="51" t="str">
        <f>IF(zgłoszenia[[#This Row],[ID]]&gt;0,zgłoszenia[[#This Row],[Lp.]]&amp;" "&amp;zgłoszenia[[#This Row],[ID]]&amp;"
"&amp;zgłoszenia[[#This Row],[Nr kance- laryjny]]&amp;"/P/15","---")</f>
        <v>429 IN
8249/P/15</v>
      </c>
      <c r="B43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pokrycia dachowego 
gm. Będzino; ob.Dobieslawiec; dz. Nr 71/1</v>
      </c>
      <c r="C432" s="28" t="str">
        <f>IF(zgłoszenia[[#This Row],[Rodzaj zgłoszenia]]&gt;0,zgłoszenia[[#This Row],[Rodzaj zgłoszenia]]," ")</f>
        <v>roboty budowlane - art. 29 ust. 2</v>
      </c>
      <c r="D432" s="47" t="e">
        <f>IF(#REF!&gt;0,#REF!&amp;";
"&amp;#REF!," ")</f>
        <v>#REF!</v>
      </c>
      <c r="E432" s="52" t="str">
        <f ca="1">IF(zgłoszenia[BOŚ Znak sprawy]&gt;0,zgłoszenia[BOŚ Znak sprawy]&amp;"
( "&amp;zgłoszenia[czas rozpatrywania]&amp;" "&amp;"dni )"," ")</f>
        <v>BOŚ.6743.369.2017.IN
( 21 dni )</v>
      </c>
      <c r="F432" s="64">
        <f>IF(zgłoszenia[[#This Row],[Data wpływu wniosku]]&gt;0,zgłoszenia[[#This Row],[Data wpływu wniosku]]," ")</f>
        <v>42844</v>
      </c>
      <c r="G432" s="43">
        <f>IF(zgłoszenia[[#This Row],[Data zakończenia sprawy]]&gt;0,zgłoszenia[[#This Row],[Data zakończenia sprawy]]," ")</f>
        <v>42865</v>
      </c>
      <c r="H432" s="44" t="str">
        <f>IF(zgłoszenia[[#This Row],[Sposób zakończenia]]&gt;0,zgłoszenia[[#This Row],[Sposób zakończenia]]," ")</f>
        <v>brak sprzeciwu - zgłoszenie skuteczne</v>
      </c>
      <c r="I432" s="60" t="e">
        <f>IF(#REF!&gt;0,#REF!,"---")</f>
        <v>#REF!</v>
      </c>
    </row>
    <row r="433" spans="1:9" ht="30" x14ac:dyDescent="0.25">
      <c r="A433" s="51" t="str">
        <f>IF(zgłoszenia[[#This Row],[ID]]&gt;0,zgłoszenia[[#This Row],[Lp.]]&amp;" "&amp;zgłoszenia[[#This Row],[ID]]&amp;"
"&amp;zgłoszenia[[#This Row],[Nr kance- laryjny]]&amp;"/P/15","---")</f>
        <v>430 AŁ
8344/P/15</v>
      </c>
      <c r="B43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altana 
gm. Mielno; ob.Sarbinowo; dz. Nr 255/9</v>
      </c>
      <c r="C433" s="28" t="str">
        <f>IF(zgłoszenia[[#This Row],[Rodzaj zgłoszenia]]&gt;0,zgłoszenia[[#This Row],[Rodzaj zgłoszenia]]," ")</f>
        <v>budowa obiektu - art. 29 ust. 1</v>
      </c>
      <c r="D433" s="47" t="e">
        <f>IF(#REF!&gt;0,#REF!&amp;";
"&amp;#REF!," ")</f>
        <v>#REF!</v>
      </c>
      <c r="E433" s="52" t="str">
        <f ca="1">IF(zgłoszenia[BOŚ Znak sprawy]&gt;0,zgłoszenia[BOŚ Znak sprawy]&amp;"
( "&amp;zgłoszenia[czas rozpatrywania]&amp;" "&amp;"dni )"," ")</f>
        <v>BOŚ.6743.390.2017.AŁ
( 18 dni )</v>
      </c>
      <c r="F433" s="64">
        <f>IF(zgłoszenia[[#This Row],[Data wpływu wniosku]]&gt;0,zgłoszenia[[#This Row],[Data wpływu wniosku]]," ")</f>
        <v>42845</v>
      </c>
      <c r="G433" s="43">
        <f>IF(zgłoszenia[[#This Row],[Data zakończenia sprawy]]&gt;0,zgłoszenia[[#This Row],[Data zakończenia sprawy]]," ")</f>
        <v>42863</v>
      </c>
      <c r="H433" s="44" t="str">
        <f>IF(zgłoszenia[[#This Row],[Sposób zakończenia]]&gt;0,zgłoszenia[[#This Row],[Sposób zakończenia]]," ")</f>
        <v>brak sprzeciwu - zgłoszenie skuteczne</v>
      </c>
      <c r="I433" s="60" t="e">
        <f>IF(#REF!&gt;0,#REF!,"---")</f>
        <v>#REF!</v>
      </c>
    </row>
    <row r="434" spans="1:9" ht="45" x14ac:dyDescent="0.25">
      <c r="A434" s="51" t="str">
        <f>IF(zgłoszenia[[#This Row],[ID]]&gt;0,zgłoszenia[[#This Row],[Lp.]]&amp;" "&amp;zgłoszenia[[#This Row],[ID]]&amp;"
"&amp;zgłoszenia[[#This Row],[Nr kance- laryjny]]&amp;"/P/15","---")</f>
        <v>431 AŁ
8412/P/15</v>
      </c>
      <c r="B43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wodociągowa- przebudowa 
gm. Mielno; ob.Gąski; dz. Nr 21/44, 21/43, 21/30</v>
      </c>
      <c r="C434" s="28" t="str">
        <f>IF(zgłoszenia[[#This Row],[Rodzaj zgłoszenia]]&gt;0,zgłoszenia[[#This Row],[Rodzaj zgłoszenia]]," ")</f>
        <v>budowa obiektu - art. 29 ust. 1</v>
      </c>
      <c r="D434" s="47" t="e">
        <f>IF(#REF!&gt;0,#REF!&amp;";
"&amp;#REF!," ")</f>
        <v>#REF!</v>
      </c>
      <c r="E434" s="52" t="str">
        <f ca="1">IF(zgłoszenia[BOŚ Znak sprawy]&gt;0,zgłoszenia[BOŚ Znak sprawy]&amp;"
( "&amp;zgłoszenia[czas rozpatrywania]&amp;" "&amp;"dni )"," ")</f>
        <v>BOŚ.6743.391.2017.AŁ
( 19 dni )</v>
      </c>
      <c r="F434" s="64">
        <f>IF(zgłoszenia[[#This Row],[Data wpływu wniosku]]&gt;0,zgłoszenia[[#This Row],[Data wpływu wniosku]]," ")</f>
        <v>42845</v>
      </c>
      <c r="G434" s="43">
        <f>IF(zgłoszenia[[#This Row],[Data zakończenia sprawy]]&gt;0,zgłoszenia[[#This Row],[Data zakończenia sprawy]]," ")</f>
        <v>42864</v>
      </c>
      <c r="H434" s="44" t="str">
        <f>IF(zgłoszenia[[#This Row],[Sposób zakończenia]]&gt;0,zgłoszenia[[#This Row],[Sposób zakończenia]]," ")</f>
        <v>brak sprzeciwu - zgłoszenie skuteczne</v>
      </c>
      <c r="I434" s="60" t="e">
        <f>IF(#REF!&gt;0,#REF!,"---")</f>
        <v>#REF!</v>
      </c>
    </row>
    <row r="435" spans="1:9" ht="45" x14ac:dyDescent="0.25">
      <c r="A435" s="51" t="str">
        <f>IF(zgłoszenia[[#This Row],[ID]]&gt;0,zgłoszenia[[#This Row],[Lp.]]&amp;" "&amp;zgłoszenia[[#This Row],[ID]]&amp;"
"&amp;zgłoszenia[[#This Row],[Nr kance- laryjny]]&amp;"/P/15","---")</f>
        <v>432 IN
8432/P/15</v>
      </c>
      <c r="B43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Będzino; ob.Będzino; dz. Nr 87/4</v>
      </c>
      <c r="C435" s="28" t="str">
        <f>IF(zgłoszenia[[#This Row],[Rodzaj zgłoszenia]]&gt;0,zgłoszenia[[#This Row],[Rodzaj zgłoszenia]]," ")</f>
        <v>roboty budowlane - art. 29 ust. 2</v>
      </c>
      <c r="D435" s="47" t="e">
        <f>IF(#REF!&gt;0,#REF!&amp;";
"&amp;#REF!," ")</f>
        <v>#REF!</v>
      </c>
      <c r="E435" s="52" t="str">
        <f ca="1">IF(zgłoszenia[BOŚ Znak sprawy]&gt;0,zgłoszenia[BOŚ Znak sprawy]&amp;"
( "&amp;zgłoszenia[czas rozpatrywania]&amp;" "&amp;"dni )"," ")</f>
        <v>BOŚ.6743.374.2017.IN
( 21 dni )</v>
      </c>
      <c r="F435" s="64">
        <f>IF(zgłoszenia[[#This Row],[Data wpływu wniosku]]&gt;0,zgłoszenia[[#This Row],[Data wpływu wniosku]]," ")</f>
        <v>42846</v>
      </c>
      <c r="G435" s="43">
        <f>IF(zgłoszenia[[#This Row],[Data zakończenia sprawy]]&gt;0,zgłoszenia[[#This Row],[Data zakończenia sprawy]]," ")</f>
        <v>42867</v>
      </c>
      <c r="H435" s="44" t="str">
        <f>IF(zgłoszenia[[#This Row],[Sposób zakończenia]]&gt;0,zgłoszenia[[#This Row],[Sposób zakończenia]]," ")</f>
        <v>brak sprzeciwu - zgłoszenie skuteczne</v>
      </c>
      <c r="I435" s="60" t="e">
        <f>IF(#REF!&gt;0,#REF!,"---")</f>
        <v>#REF!</v>
      </c>
    </row>
    <row r="436" spans="1:9" ht="45" x14ac:dyDescent="0.25">
      <c r="A436" s="51" t="str">
        <f>IF(zgłoszenia[[#This Row],[ID]]&gt;0,zgłoszenia[[#This Row],[Lp.]]&amp;" "&amp;zgłoszenia[[#This Row],[ID]]&amp;"
"&amp;zgłoszenia[[#This Row],[Nr kance- laryjny]]&amp;"/P/15","---")</f>
        <v>433 EJ
8444/P/15</v>
      </c>
      <c r="B43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na mieszkalny  
gm. Świeszyno; ob.Mierzym; dz. Nr 93/9</v>
      </c>
      <c r="C436" s="28" t="str">
        <f>IF(zgłoszenia[[#This Row],[Rodzaj zgłoszenia]]&gt;0,zgłoszenia[[#This Row],[Rodzaj zgłoszenia]]," ")</f>
        <v>zmiana sposobu użytkowania - atr. 71</v>
      </c>
      <c r="D436" s="47" t="e">
        <f>IF(#REF!&gt;0,#REF!&amp;";
"&amp;#REF!," ")</f>
        <v>#REF!</v>
      </c>
      <c r="E436" s="52" t="str">
        <f ca="1">IF(zgłoszenia[BOŚ Znak sprawy]&gt;0,zgłoszenia[BOŚ Znak sprawy]&amp;"
( "&amp;zgłoszenia[czas rozpatrywania]&amp;" "&amp;"dni )"," ")</f>
        <v>BOŚ.6743.372.2017.EJ
( 41 dni )</v>
      </c>
      <c r="F436" s="64">
        <f>IF(zgłoszenia[[#This Row],[Data wpływu wniosku]]&gt;0,zgłoszenia[[#This Row],[Data wpływu wniosku]]," ")</f>
        <v>42846</v>
      </c>
      <c r="G436" s="43">
        <f>IF(zgłoszenia[[#This Row],[Data zakończenia sprawy]]&gt;0,zgłoszenia[[#This Row],[Data zakończenia sprawy]]," ")</f>
        <v>42887</v>
      </c>
      <c r="H436" s="44" t="str">
        <f>IF(zgłoszenia[[#This Row],[Sposób zakończenia]]&gt;0,zgłoszenia[[#This Row],[Sposób zakończenia]]," ")</f>
        <v>brak sprzeciwu - zgłoszenie skuteczne</v>
      </c>
      <c r="I436" s="60" t="e">
        <f>IF(#REF!&gt;0,#REF!,"---")</f>
        <v>#REF!</v>
      </c>
    </row>
    <row r="437" spans="1:9" ht="30" x14ac:dyDescent="0.25">
      <c r="A437" s="51" t="str">
        <f>IF(zgłoszenia[[#This Row],[ID]]&gt;0,zgłoszenia[[#This Row],[Lp.]]&amp;" "&amp;zgłoszenia[[#This Row],[ID]]&amp;"
"&amp;zgłoszenia[[#This Row],[Nr kance- laryjny]]&amp;"/P/15","---")</f>
        <v>434 EJ
8446/P/15</v>
      </c>
      <c r="B43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kanalizacji 
gm. Sianów; ob.Sianów 07; dz. Nr 88</v>
      </c>
      <c r="C437" s="28" t="str">
        <f>IF(zgłoszenia[[#This Row],[Rodzaj zgłoszenia]]&gt;0,zgłoszenia[[#This Row],[Rodzaj zgłoszenia]]," ")</f>
        <v>budowa obiektu - art. 29 ust. 1</v>
      </c>
      <c r="D437" s="47" t="e">
        <f>IF(#REF!&gt;0,#REF!&amp;";
"&amp;#REF!," ")</f>
        <v>#REF!</v>
      </c>
      <c r="E437" s="52" t="str">
        <f ca="1">IF(zgłoszenia[BOŚ Znak sprawy]&gt;0,zgłoszenia[BOŚ Znak sprawy]&amp;"
( "&amp;zgłoszenia[czas rozpatrywania]&amp;" "&amp;"dni )"," ")</f>
        <v>BOŚ.6743.373.2017.EJ
( 20 dni )</v>
      </c>
      <c r="F437" s="64">
        <f>IF(zgłoszenia[[#This Row],[Data wpływu wniosku]]&gt;0,zgłoszenia[[#This Row],[Data wpływu wniosku]]," ")</f>
        <v>42846</v>
      </c>
      <c r="G437" s="43">
        <f>IF(zgłoszenia[[#This Row],[Data zakończenia sprawy]]&gt;0,zgłoszenia[[#This Row],[Data zakończenia sprawy]]," ")</f>
        <v>42866</v>
      </c>
      <c r="H437" s="44" t="str">
        <f>IF(zgłoszenia[[#This Row],[Sposób zakończenia]]&gt;0,zgłoszenia[[#This Row],[Sposób zakończenia]]," ")</f>
        <v>brak sprzeciwu - zgłoszenie skuteczne</v>
      </c>
      <c r="I437" s="60" t="e">
        <f>IF(#REF!&gt;0,#REF!,"---")</f>
        <v>#REF!</v>
      </c>
    </row>
    <row r="438" spans="1:9" ht="30" x14ac:dyDescent="0.25">
      <c r="A438" s="51" t="str">
        <f>IF(zgłoszenia[[#This Row],[ID]]&gt;0,zgłoszenia[[#This Row],[Lp.]]&amp;" "&amp;zgłoszenia[[#This Row],[ID]]&amp;"
"&amp;zgłoszenia[[#This Row],[Nr kance- laryjny]]&amp;"/P/15","---")</f>
        <v>435 KŻ
8472/P/15</v>
      </c>
      <c r="B43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ob.Sarbinowo; dz. Nr 163/28</v>
      </c>
      <c r="C438" s="28" t="str">
        <f>IF(zgłoszenia[[#This Row],[Rodzaj zgłoszenia]]&gt;0,zgłoszenia[[#This Row],[Rodzaj zgłoszenia]]," ")</f>
        <v>budowa obiektu - art. 29 ust. 1</v>
      </c>
      <c r="D438" s="47" t="e">
        <f>IF(#REF!&gt;0,#REF!&amp;";
"&amp;#REF!," ")</f>
        <v>#REF!</v>
      </c>
      <c r="E438" s="52" t="str">
        <f ca="1">IF(zgłoszenia[BOŚ Znak sprawy]&gt;0,zgłoszenia[BOŚ Znak sprawy]&amp;"
( "&amp;zgłoszenia[czas rozpatrywania]&amp;" "&amp;"dni )"," ")</f>
        <v>BOŚ.6743.377.2017.KŻ
( 17 dni )</v>
      </c>
      <c r="F438" s="64">
        <f>IF(zgłoszenia[[#This Row],[Data wpływu wniosku]]&gt;0,zgłoszenia[[#This Row],[Data wpływu wniosku]]," ")</f>
        <v>42846</v>
      </c>
      <c r="G438" s="43">
        <f>IF(zgłoszenia[[#This Row],[Data zakończenia sprawy]]&gt;0,zgłoszenia[[#This Row],[Data zakończenia sprawy]]," ")</f>
        <v>42863</v>
      </c>
      <c r="H438" s="44" t="str">
        <f>IF(zgłoszenia[[#This Row],[Sposób zakończenia]]&gt;0,zgłoszenia[[#This Row],[Sposób zakończenia]]," ")</f>
        <v>brak sprzeciwu - zgłoszenie skuteczne</v>
      </c>
      <c r="I438" s="60" t="e">
        <f>IF(#REF!&gt;0,#REF!,"---")</f>
        <v>#REF!</v>
      </c>
    </row>
    <row r="439" spans="1:9" ht="45" x14ac:dyDescent="0.25">
      <c r="A439" s="51" t="str">
        <f>IF(zgłoszenia[[#This Row],[ID]]&gt;0,zgłoszenia[[#This Row],[Lp.]]&amp;" "&amp;zgłoszenia[[#This Row],[ID]]&amp;"
"&amp;zgłoszenia[[#This Row],[Nr kance- laryjny]]&amp;"/P/15","---")</f>
        <v>436 KŻ
8470/P/15</v>
      </c>
      <c r="B43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montaż reklamy w formie banera 
gm. Mielno; ob.Mielno; dz. Nr 42/44</v>
      </c>
      <c r="C439" s="28" t="str">
        <f>IF(zgłoszenia[[#This Row],[Rodzaj zgłoszenia]]&gt;0,zgłoszenia[[#This Row],[Rodzaj zgłoszenia]]," ")</f>
        <v>roboty budowlane - art. 29 ust. 2</v>
      </c>
      <c r="D439" s="47" t="e">
        <f>IF(#REF!&gt;0,#REF!&amp;";
"&amp;#REF!," ")</f>
        <v>#REF!</v>
      </c>
      <c r="E439" s="52" t="str">
        <f ca="1">IF(zgłoszenia[BOŚ Znak sprawy]&gt;0,zgłoszenia[BOŚ Znak sprawy]&amp;"
( "&amp;zgłoszenia[czas rozpatrywania]&amp;" "&amp;"dni )"," ")</f>
        <v>BOŚ.6743.376.2017.KŻ
( 14 dni )</v>
      </c>
      <c r="F439" s="64">
        <f>IF(zgłoszenia[[#This Row],[Data wpływu wniosku]]&gt;0,zgłoszenia[[#This Row],[Data wpływu wniosku]]," ")</f>
        <v>42846</v>
      </c>
      <c r="G439" s="43">
        <f>IF(zgłoszenia[[#This Row],[Data zakończenia sprawy]]&gt;0,zgłoszenia[[#This Row],[Data zakończenia sprawy]]," ")</f>
        <v>42860</v>
      </c>
      <c r="H439" s="44" t="str">
        <f>IF(zgłoszenia[[#This Row],[Sposób zakończenia]]&gt;0,zgłoszenia[[#This Row],[Sposób zakończenia]]," ")</f>
        <v>brak sprzeciwu - zgłoszenie skuteczne</v>
      </c>
      <c r="I439" s="60" t="e">
        <f>IF(#REF!&gt;0,#REF!,"---")</f>
        <v>#REF!</v>
      </c>
    </row>
    <row r="440" spans="1:9" ht="30" x14ac:dyDescent="0.25">
      <c r="A440" s="51" t="str">
        <f>IF(zgłoszenia[[#This Row],[ID]]&gt;0,zgłoszenia[[#This Row],[Lp.]]&amp;" "&amp;zgłoszenia[[#This Row],[ID]]&amp;"
"&amp;zgłoszenia[[#This Row],[Nr kance- laryjny]]&amp;"/P/15","---")</f>
        <v>437 ŁD
8475/P/15</v>
      </c>
      <c r="B44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likwidacja zjazdu 
gm. Biesiekierz; ob.Biesiekierz; dz. Nr 2/30</v>
      </c>
      <c r="C440" s="28" t="str">
        <f>IF(zgłoszenia[[#This Row],[Rodzaj zgłoszenia]]&gt;0,zgłoszenia[[#This Row],[Rodzaj zgłoszenia]]," ")</f>
        <v>rozbiórka obiektu - art. 31</v>
      </c>
      <c r="D440" s="47" t="e">
        <f>IF(#REF!&gt;0,#REF!&amp;";
"&amp;#REF!," ")</f>
        <v>#REF!</v>
      </c>
      <c r="E440" s="52" t="str">
        <f ca="1">IF(zgłoszenia[BOŚ Znak sprawy]&gt;0,zgłoszenia[BOŚ Znak sprawy]&amp;"
( "&amp;zgłoszenia[czas rozpatrywania]&amp;" "&amp;"dni )"," ")</f>
        <v>BOŚ.6743.430.2017.ŁD
( 28 dni )</v>
      </c>
      <c r="F440" s="64">
        <f>IF(zgłoszenia[[#This Row],[Data wpływu wniosku]]&gt;0,zgłoszenia[[#This Row],[Data wpływu wniosku]]," ")</f>
        <v>42846</v>
      </c>
      <c r="G440" s="43">
        <f>IF(zgłoszenia[[#This Row],[Data zakończenia sprawy]]&gt;0,zgłoszenia[[#This Row],[Data zakończenia sprawy]]," ")</f>
        <v>42874</v>
      </c>
      <c r="H440" s="44" t="str">
        <f>IF(zgłoszenia[[#This Row],[Sposób zakończenia]]&gt;0,zgłoszenia[[#This Row],[Sposób zakończenia]]," ")</f>
        <v>brak sprzeciwu - zgłoszenie skuteczne</v>
      </c>
      <c r="I440" s="60" t="e">
        <f>IF(#REF!&gt;0,#REF!,"---")</f>
        <v>#REF!</v>
      </c>
    </row>
    <row r="441" spans="1:9" ht="45" x14ac:dyDescent="0.25">
      <c r="A441" s="51" t="str">
        <f>IF(zgłoszenia[[#This Row],[ID]]&gt;0,zgłoszenia[[#This Row],[Lp.]]&amp;" "&amp;zgłoszenia[[#This Row],[ID]]&amp;"
"&amp;zgłoszenia[[#This Row],[Nr kance- laryjny]]&amp;"/P/15","---")</f>
        <v>438 SR
8456/P/15</v>
      </c>
      <c r="B44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kontener magazynowy 
gm. Mielno; ob.Mielno; dz. Nr 408/15</v>
      </c>
      <c r="C441" s="28" t="str">
        <f>IF(zgłoszenia[[#This Row],[Rodzaj zgłoszenia]]&gt;0,zgłoszenia[[#This Row],[Rodzaj zgłoszenia]]," ")</f>
        <v>tymczasowy obiekt - art. 29 ust. 1, pkt 12</v>
      </c>
      <c r="D441" s="47" t="e">
        <f>IF(#REF!&gt;0,#REF!&amp;";
"&amp;#REF!," ")</f>
        <v>#REF!</v>
      </c>
      <c r="E441" s="52" t="str">
        <f ca="1">IF(zgłoszenia[BOŚ Znak sprawy]&gt;0,zgłoszenia[BOŚ Znak sprawy]&amp;"
( "&amp;zgłoszenia[czas rozpatrywania]&amp;" "&amp;"dni )"," ")</f>
        <v>BOŚ.6743.414.2017.SR
( 13 dni )</v>
      </c>
      <c r="F441" s="64">
        <f>IF(zgłoszenia[[#This Row],[Data wpływu wniosku]]&gt;0,zgłoszenia[[#This Row],[Data wpływu wniosku]]," ")</f>
        <v>42846</v>
      </c>
      <c r="G441" s="43">
        <f>IF(zgłoszenia[[#This Row],[Data zakończenia sprawy]]&gt;0,zgłoszenia[[#This Row],[Data zakończenia sprawy]]," ")</f>
        <v>42859</v>
      </c>
      <c r="H441" s="44" t="str">
        <f>IF(zgłoszenia[[#This Row],[Sposób zakończenia]]&gt;0,zgłoszenia[[#This Row],[Sposób zakończenia]]," ")</f>
        <v>brak sprzeciwu - zgłoszenie skuteczne</v>
      </c>
      <c r="I441" s="60" t="e">
        <f>IF(#REF!&gt;0,#REF!,"---")</f>
        <v>#REF!</v>
      </c>
    </row>
    <row r="442" spans="1:9" ht="30" x14ac:dyDescent="0.25">
      <c r="A442" s="51" t="str">
        <f>IF(zgłoszenia[[#This Row],[ID]]&gt;0,zgłoszenia[[#This Row],[Lp.]]&amp;" "&amp;zgłoszenia[[#This Row],[ID]]&amp;"
"&amp;zgłoszenia[[#This Row],[Nr kance- laryjny]]&amp;"/P/15","---")</f>
        <v>439 SR
8477/P/15</v>
      </c>
      <c r="B44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17 budynkow rekreacji indywidualnej 
gm. Mielno; ob.Gąski; dz. Nr 40/10</v>
      </c>
      <c r="C442" s="28" t="str">
        <f>IF(zgłoszenia[[#This Row],[Rodzaj zgłoszenia]]&gt;0,zgłoszenia[[#This Row],[Rodzaj zgłoszenia]]," ")</f>
        <v>budowa obiektu - art. 29 ust. 1</v>
      </c>
      <c r="D442" s="47" t="e">
        <f>IF(#REF!&gt;0,#REF!&amp;";
"&amp;#REF!," ")</f>
        <v>#REF!</v>
      </c>
      <c r="E442" s="52" t="str">
        <f ca="1">IF(zgłoszenia[BOŚ Znak sprawy]&gt;0,zgłoszenia[BOŚ Znak sprawy]&amp;"
( "&amp;zgłoszenia[czas rozpatrywania]&amp;" "&amp;"dni )"," ")</f>
        <v>BOŚ.6743.418.2017.SR
( 18 dni )</v>
      </c>
      <c r="F442" s="64">
        <f>IF(zgłoszenia[[#This Row],[Data wpływu wniosku]]&gt;0,zgłoszenia[[#This Row],[Data wpływu wniosku]]," ")</f>
        <v>42846</v>
      </c>
      <c r="G442" s="43">
        <f>IF(zgłoszenia[[#This Row],[Data zakończenia sprawy]]&gt;0,zgłoszenia[[#This Row],[Data zakończenia sprawy]]," ")</f>
        <v>42864</v>
      </c>
      <c r="H442" s="44" t="str">
        <f>IF(zgłoszenia[[#This Row],[Sposób zakończenia]]&gt;0,zgłoszenia[[#This Row],[Sposób zakończenia]]," ")</f>
        <v>brak sprzeciwu - zgłoszenie skuteczne</v>
      </c>
      <c r="I442" s="60" t="e">
        <f>IF(#REF!&gt;0,#REF!,"---")</f>
        <v>#REF!</v>
      </c>
    </row>
    <row r="443" spans="1:9" ht="30" x14ac:dyDescent="0.25">
      <c r="A443" s="51" t="str">
        <f>IF(zgłoszenia[[#This Row],[ID]]&gt;0,zgłoszenia[[#This Row],[Lp.]]&amp;" "&amp;zgłoszenia[[#This Row],[ID]]&amp;"
"&amp;zgłoszenia[[#This Row],[Nr kance- laryjny]]&amp;"/P/15","---")</f>
        <v>440 AŁ
8463/P/15</v>
      </c>
      <c r="B44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2 budynki rekreacji indywidualnej 
gm. Mielno; ob.Sarbinowo; dz. Nr 58/15</v>
      </c>
      <c r="C443" s="28" t="str">
        <f>IF(zgłoszenia[[#This Row],[Rodzaj zgłoszenia]]&gt;0,zgłoszenia[[#This Row],[Rodzaj zgłoszenia]]," ")</f>
        <v>budowa obiektu - art. 29 ust. 1</v>
      </c>
      <c r="D443" s="47" t="e">
        <f>IF(#REF!&gt;0,#REF!&amp;";
"&amp;#REF!," ")</f>
        <v>#REF!</v>
      </c>
      <c r="E443" s="52" t="str">
        <f ca="1">IF(zgłoszenia[BOŚ Znak sprawy]&gt;0,zgłoszenia[BOŚ Znak sprawy]&amp;"
( "&amp;zgłoszenia[czas rozpatrywania]&amp;" "&amp;"dni )"," ")</f>
        <v>BOŚ.6743.395.2017.AŁ
( 20 dni )</v>
      </c>
      <c r="F443" s="64">
        <f>IF(zgłoszenia[[#This Row],[Data wpływu wniosku]]&gt;0,zgłoszenia[[#This Row],[Data wpływu wniosku]]," ")</f>
        <v>42846</v>
      </c>
      <c r="G443" s="43">
        <f>IF(zgłoszenia[[#This Row],[Data zakończenia sprawy]]&gt;0,zgłoszenia[[#This Row],[Data zakończenia sprawy]]," ")</f>
        <v>42866</v>
      </c>
      <c r="H443" s="44" t="str">
        <f>IF(zgłoszenia[[#This Row],[Sposób zakończenia]]&gt;0,zgłoszenia[[#This Row],[Sposób zakończenia]]," ")</f>
        <v>brak sprzeciwu - zgłoszenie skuteczne</v>
      </c>
      <c r="I443" s="60" t="e">
        <f>IF(#REF!&gt;0,#REF!,"---")</f>
        <v>#REF!</v>
      </c>
    </row>
    <row r="444" spans="1:9" ht="30" x14ac:dyDescent="0.25">
      <c r="A444" s="51" t="str">
        <f>IF(zgłoszenia[[#This Row],[ID]]&gt;0,zgłoszenia[[#This Row],[Lp.]]&amp;" "&amp;zgłoszenia[[#This Row],[ID]]&amp;"
"&amp;zgłoszenia[[#This Row],[Nr kance- laryjny]]&amp;"/P/15","---")</f>
        <v>441 AŁ
8461/P/15</v>
      </c>
      <c r="B44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2 budynki rekreacji indywidualnej 
gm. Mielno; ob.Sarbinowo; dz. Nr 58/17</v>
      </c>
      <c r="C444" s="28" t="str">
        <f>IF(zgłoszenia[[#This Row],[Rodzaj zgłoszenia]]&gt;0,zgłoszenia[[#This Row],[Rodzaj zgłoszenia]]," ")</f>
        <v>budowa obiektu - art. 29 ust. 1</v>
      </c>
      <c r="D444" s="47" t="e">
        <f>IF(#REF!&gt;0,#REF!&amp;";
"&amp;#REF!," ")</f>
        <v>#REF!</v>
      </c>
      <c r="E444" s="52" t="str">
        <f ca="1">IF(zgłoszenia[BOŚ Znak sprawy]&gt;0,zgłoszenia[BOŚ Znak sprawy]&amp;"
( "&amp;zgłoszenia[czas rozpatrywania]&amp;" "&amp;"dni )"," ")</f>
        <v>BOŚ.6743.393.2017.AŁ
( 20 dni )</v>
      </c>
      <c r="F444" s="64">
        <f>IF(zgłoszenia[[#This Row],[Data wpływu wniosku]]&gt;0,zgłoszenia[[#This Row],[Data wpływu wniosku]]," ")</f>
        <v>42846</v>
      </c>
      <c r="G444" s="43">
        <f>IF(zgłoszenia[[#This Row],[Data zakończenia sprawy]]&gt;0,zgłoszenia[[#This Row],[Data zakończenia sprawy]]," ")</f>
        <v>42866</v>
      </c>
      <c r="H444" s="44" t="str">
        <f>IF(zgłoszenia[[#This Row],[Sposób zakończenia]]&gt;0,zgłoszenia[[#This Row],[Sposób zakończenia]]," ")</f>
        <v>brak sprzeciwu - zgłoszenie skuteczne</v>
      </c>
      <c r="I444" s="60" t="e">
        <f>IF(#REF!&gt;0,#REF!,"---")</f>
        <v>#REF!</v>
      </c>
    </row>
    <row r="445" spans="1:9" ht="30" x14ac:dyDescent="0.25">
      <c r="A445" s="51" t="str">
        <f>IF(zgłoszenia[[#This Row],[ID]]&gt;0,zgłoszenia[[#This Row],[Lp.]]&amp;" "&amp;zgłoszenia[[#This Row],[ID]]&amp;"
"&amp;zgłoszenia[[#This Row],[Nr kance- laryjny]]&amp;"/P/15","---")</f>
        <v>442 AŁ
8460/P/15</v>
      </c>
      <c r="B44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2 budynki rekreacji indywidualnej 
gm. Mielno; ob.Sarbinowo; dz. Nr 58/18</v>
      </c>
      <c r="C445" s="28" t="str">
        <f>IF(zgłoszenia[[#This Row],[Rodzaj zgłoszenia]]&gt;0,zgłoszenia[[#This Row],[Rodzaj zgłoszenia]]," ")</f>
        <v>budowa obiektu - art. 29 ust. 1</v>
      </c>
      <c r="D445" s="47" t="e">
        <f>IF(#REF!&gt;0,#REF!&amp;";
"&amp;#REF!," ")</f>
        <v>#REF!</v>
      </c>
      <c r="E445" s="52" t="str">
        <f ca="1">IF(zgłoszenia[BOŚ Znak sprawy]&gt;0,zgłoszenia[BOŚ Znak sprawy]&amp;"
( "&amp;zgłoszenia[czas rozpatrywania]&amp;" "&amp;"dni )"," ")</f>
        <v>BOŚ.6743.392.2017.AŁ
( 20 dni )</v>
      </c>
      <c r="F445" s="64">
        <f>IF(zgłoszenia[[#This Row],[Data wpływu wniosku]]&gt;0,zgłoszenia[[#This Row],[Data wpływu wniosku]]," ")</f>
        <v>42846</v>
      </c>
      <c r="G445" s="43">
        <f>IF(zgłoszenia[[#This Row],[Data zakończenia sprawy]]&gt;0,zgłoszenia[[#This Row],[Data zakończenia sprawy]]," ")</f>
        <v>42866</v>
      </c>
      <c r="H445" s="44" t="str">
        <f>IF(zgłoszenia[[#This Row],[Sposób zakończenia]]&gt;0,zgłoszenia[[#This Row],[Sposób zakończenia]]," ")</f>
        <v>brak sprzeciwu - zgłoszenie skuteczne</v>
      </c>
      <c r="I445" s="60" t="e">
        <f>IF(#REF!&gt;0,#REF!,"---")</f>
        <v>#REF!</v>
      </c>
    </row>
    <row r="446" spans="1:9" ht="30" x14ac:dyDescent="0.25">
      <c r="A446" s="51" t="str">
        <f>IF(zgłoszenia[[#This Row],[ID]]&gt;0,zgłoszenia[[#This Row],[Lp.]]&amp;" "&amp;zgłoszenia[[#This Row],[ID]]&amp;"
"&amp;zgłoszenia[[#This Row],[Nr kance- laryjny]]&amp;"/P/15","---")</f>
        <v>443 AŁ
8462/P/15</v>
      </c>
      <c r="B44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2 budynki rekreacji indywidualnej 
gm. Mielno; ob.Sarbinowo; dz. Nr 58/16</v>
      </c>
      <c r="C446" s="28" t="str">
        <f>IF(zgłoszenia[[#This Row],[Rodzaj zgłoszenia]]&gt;0,zgłoszenia[[#This Row],[Rodzaj zgłoszenia]]," ")</f>
        <v>budowa obiektu - art. 29 ust. 1</v>
      </c>
      <c r="D446" s="47" t="e">
        <f>IF(#REF!&gt;0,#REF!&amp;";
"&amp;#REF!," ")</f>
        <v>#REF!</v>
      </c>
      <c r="E446" s="52" t="str">
        <f ca="1">IF(zgłoszenia[BOŚ Znak sprawy]&gt;0,zgłoszenia[BOŚ Znak sprawy]&amp;"
( "&amp;zgłoszenia[czas rozpatrywania]&amp;" "&amp;"dni )"," ")</f>
        <v>BOŚ.6743.394.2017.AŁ
( 20 dni )</v>
      </c>
      <c r="F446" s="64">
        <f>IF(zgłoszenia[[#This Row],[Data wpływu wniosku]]&gt;0,zgłoszenia[[#This Row],[Data wpływu wniosku]]," ")</f>
        <v>42846</v>
      </c>
      <c r="G446" s="43">
        <f>IF(zgłoszenia[[#This Row],[Data zakończenia sprawy]]&gt;0,zgłoszenia[[#This Row],[Data zakończenia sprawy]]," ")</f>
        <v>42866</v>
      </c>
      <c r="H446" s="44" t="str">
        <f>IF(zgłoszenia[[#This Row],[Sposób zakończenia]]&gt;0,zgłoszenia[[#This Row],[Sposób zakończenia]]," ")</f>
        <v>decyzja umorzenie</v>
      </c>
      <c r="I446" s="60" t="e">
        <f>IF(#REF!&gt;0,#REF!,"---")</f>
        <v>#REF!</v>
      </c>
    </row>
    <row r="447" spans="1:9" ht="45" x14ac:dyDescent="0.25">
      <c r="A447" s="51" t="str">
        <f>IF(zgłoszenia[[#This Row],[ID]]&gt;0,zgłoszenia[[#This Row],[Lp.]]&amp;" "&amp;zgłoszenia[[#This Row],[ID]]&amp;"
"&amp;zgłoszenia[[#This Row],[Nr kance- laryjny]]&amp;"/P/15","---")</f>
        <v>444 AA
8471/P/15</v>
      </c>
      <c r="B44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parterowego budynku gospodarczego 
gm. Bobolice; ob.Jatynia; dz. Nr 347/1</v>
      </c>
      <c r="C447" s="28" t="str">
        <f>IF(zgłoszenia[[#This Row],[Rodzaj zgłoszenia]]&gt;0,zgłoszenia[[#This Row],[Rodzaj zgłoszenia]]," ")</f>
        <v>rozbiórka obiektu - art. 31</v>
      </c>
      <c r="D447" s="47" t="e">
        <f>IF(#REF!&gt;0,#REF!&amp;";
"&amp;#REF!," ")</f>
        <v>#REF!</v>
      </c>
      <c r="E447" s="52" t="str">
        <f ca="1">IF(zgłoszenia[BOŚ Znak sprawy]&gt;0,zgłoszenia[BOŚ Znak sprawy]&amp;"
( "&amp;zgłoszenia[czas rozpatrywania]&amp;" "&amp;"dni )"," ")</f>
        <v>BOŚ.6743.381.2017.AA
( 13 dni )</v>
      </c>
      <c r="F447" s="64">
        <f>IF(zgłoszenia[[#This Row],[Data wpływu wniosku]]&gt;0,zgłoszenia[[#This Row],[Data wpływu wniosku]]," ")</f>
        <v>42846</v>
      </c>
      <c r="G447" s="43">
        <f>IF(zgłoszenia[[#This Row],[Data zakończenia sprawy]]&gt;0,zgłoszenia[[#This Row],[Data zakończenia sprawy]]," ")</f>
        <v>42859</v>
      </c>
      <c r="H447" s="44" t="str">
        <f>IF(zgłoszenia[[#This Row],[Sposób zakończenia]]&gt;0,zgłoszenia[[#This Row],[Sposób zakończenia]]," ")</f>
        <v>decyzja sprzeciwu</v>
      </c>
      <c r="I447" s="60" t="e">
        <f>IF(#REF!&gt;0,#REF!,"---")</f>
        <v>#REF!</v>
      </c>
    </row>
    <row r="448" spans="1:9" ht="75" x14ac:dyDescent="0.25">
      <c r="A448" s="51" t="str">
        <f>IF(zgłoszenia[[#This Row],[ID]]&gt;0,zgłoszenia[[#This Row],[Lp.]]&amp;" "&amp;zgłoszenia[[#This Row],[ID]]&amp;"
"&amp;zgłoszenia[[#This Row],[Nr kance- laryjny]]&amp;"/P/15","---")</f>
        <v>445 AA
8474/P/15</v>
      </c>
      <c r="B44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3 miejsc wypoczykowych, montaż obiektów małej architektury oraz 6 urządzeń fotowoltaicznych- lampy 
gm. Bobolice; ob.Chociwle; dz. Nr 122, 101, 74</v>
      </c>
      <c r="C448" s="28" t="str">
        <f>IF(zgłoszenia[[#This Row],[Rodzaj zgłoszenia]]&gt;0,zgłoszenia[[#This Row],[Rodzaj zgłoszenia]]," ")</f>
        <v>budowa obiektu - art. 29 ust. 1</v>
      </c>
      <c r="D448" s="47" t="e">
        <f>IF(#REF!&gt;0,#REF!&amp;";
"&amp;#REF!," ")</f>
        <v>#REF!</v>
      </c>
      <c r="E448" s="52" t="str">
        <f ca="1">IF(zgłoszenia[BOŚ Znak sprawy]&gt;0,zgłoszenia[BOŚ Znak sprawy]&amp;"
( "&amp;zgłoszenia[czas rozpatrywania]&amp;" "&amp;"dni )"," ")</f>
        <v>BOŚ.6743.382.2017.AA
( 28 dni )</v>
      </c>
      <c r="F448" s="64">
        <f>IF(zgłoszenia[[#This Row],[Data wpływu wniosku]]&gt;0,zgłoszenia[[#This Row],[Data wpływu wniosku]]," ")</f>
        <v>42846</v>
      </c>
      <c r="G448" s="43">
        <f>IF(zgłoszenia[[#This Row],[Data zakończenia sprawy]]&gt;0,zgłoszenia[[#This Row],[Data zakończenia sprawy]]," ")</f>
        <v>42874</v>
      </c>
      <c r="H448" s="44" t="str">
        <f>IF(zgłoszenia[[#This Row],[Sposób zakończenia]]&gt;0,zgłoszenia[[#This Row],[Sposób zakończenia]]," ")</f>
        <v>brak sprzeciwu - zgłoszenie skuteczne</v>
      </c>
      <c r="I448" s="60" t="e">
        <f>IF(#REF!&gt;0,#REF!,"---")</f>
        <v>#REF!</v>
      </c>
    </row>
    <row r="449" spans="1:9" ht="45" x14ac:dyDescent="0.25">
      <c r="A449" s="51" t="str">
        <f>IF(zgłoszenia[[#This Row],[ID]]&gt;0,zgłoszenia[[#This Row],[Lp.]]&amp;" "&amp;zgłoszenia[[#This Row],[ID]]&amp;"
"&amp;zgłoszenia[[#This Row],[Nr kance- laryjny]]&amp;"/P/15","---")</f>
        <v>446 IN
8455/P/15</v>
      </c>
      <c r="B44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dobudowa garażu do budynku mieszkalnego jednorodzinnego 
gm. Będzino; ob.Mścice; dz. Nr 128/24</v>
      </c>
      <c r="C449" s="28" t="str">
        <f>IF(zgłoszenia[[#This Row],[Rodzaj zgłoszenia]]&gt;0,zgłoszenia[[#This Row],[Rodzaj zgłoszenia]]," ")</f>
        <v>budowa obiektu - art. 29 ust. 1</v>
      </c>
      <c r="D449" s="47" t="e">
        <f>IF(#REF!&gt;0,#REF!&amp;";
"&amp;#REF!," ")</f>
        <v>#REF!</v>
      </c>
      <c r="E449" s="52" t="str">
        <f ca="1">IF(zgłoszenia[BOŚ Znak sprawy]&gt;0,zgłoszenia[BOŚ Znak sprawy]&amp;"
( "&amp;zgłoszenia[czas rozpatrywania]&amp;" "&amp;"dni )"," ")</f>
        <v>BOŚ.6743.375.2017.IN
( 42 dni )</v>
      </c>
      <c r="F449" s="64">
        <f>IF(zgłoszenia[[#This Row],[Data wpływu wniosku]]&gt;0,zgłoszenia[[#This Row],[Data wpływu wniosku]]," ")</f>
        <v>42846</v>
      </c>
      <c r="G449" s="43">
        <f>IF(zgłoszenia[[#This Row],[Data zakończenia sprawy]]&gt;0,zgłoszenia[[#This Row],[Data zakończenia sprawy]]," ")</f>
        <v>42888</v>
      </c>
      <c r="H449" s="44" t="str">
        <f>IF(zgłoszenia[[#This Row],[Sposób zakończenia]]&gt;0,zgłoszenia[[#This Row],[Sposób zakończenia]]," ")</f>
        <v>brak sprzeciwu - zgłoszenie skuteczne</v>
      </c>
      <c r="I449" s="60" t="e">
        <f>IF(#REF!&gt;0,#REF!,"---")</f>
        <v>#REF!</v>
      </c>
    </row>
    <row r="450" spans="1:9" ht="45" x14ac:dyDescent="0.25">
      <c r="A450" s="51" t="str">
        <f>IF(zgłoszenia[[#This Row],[ID]]&gt;0,zgłoszenia[[#This Row],[Lp.]]&amp;" "&amp;zgłoszenia[[#This Row],[ID]]&amp;"
"&amp;zgłoszenia[[#This Row],[Nr kance- laryjny]]&amp;"/P/15","---")</f>
        <v>447 IN
8588/P/15</v>
      </c>
      <c r="B45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Będzino; ob.Borkowice; dz. Nr 41, 42</v>
      </c>
      <c r="C450" s="28" t="str">
        <f>IF(zgłoszenia[[#This Row],[Rodzaj zgłoszenia]]&gt;0,zgłoszenia[[#This Row],[Rodzaj zgłoszenia]]," ")</f>
        <v>roboty budowlane - art. 29 ust. 2</v>
      </c>
      <c r="D450" s="47" t="e">
        <f>IF(#REF!&gt;0,#REF!&amp;";
"&amp;#REF!," ")</f>
        <v>#REF!</v>
      </c>
      <c r="E450" s="52" t="str">
        <f ca="1">IF(zgłoszenia[BOŚ Znak sprawy]&gt;0,zgłoszenia[BOŚ Znak sprawy]&amp;"
( "&amp;zgłoszenia[czas rozpatrywania]&amp;" "&amp;"dni )"," ")</f>
        <v>BOŚ.6743.384.2017.IN
( 21 dni )</v>
      </c>
      <c r="F450" s="64">
        <f>IF(zgłoszenia[[#This Row],[Data wpływu wniosku]]&gt;0,zgłoszenia[[#This Row],[Data wpływu wniosku]]," ")</f>
        <v>42849</v>
      </c>
      <c r="G450" s="43">
        <f>IF(zgłoszenia[[#This Row],[Data zakończenia sprawy]]&gt;0,zgłoszenia[[#This Row],[Data zakończenia sprawy]]," ")</f>
        <v>42870</v>
      </c>
      <c r="H450" s="44" t="str">
        <f>IF(zgłoszenia[[#This Row],[Sposób zakończenia]]&gt;0,zgłoszenia[[#This Row],[Sposób zakończenia]]," ")</f>
        <v>brak sprzeciwu - zgłoszenie skuteczne</v>
      </c>
      <c r="I450" s="60" t="e">
        <f>IF(#REF!&gt;0,#REF!,"---")</f>
        <v>#REF!</v>
      </c>
    </row>
    <row r="451" spans="1:9" ht="30" x14ac:dyDescent="0.25">
      <c r="A451" s="51" t="str">
        <f>IF(zgłoszenia[[#This Row],[ID]]&gt;0,zgłoszenia[[#This Row],[Lp.]]&amp;" "&amp;zgłoszenia[[#This Row],[ID]]&amp;"
"&amp;zgłoszenia[[#This Row],[Nr kance- laryjny]]&amp;"/P/15","---")</f>
        <v>448 KŻ
8622/P/15</v>
      </c>
      <c r="B45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kanalizacji deszczowej 
gm. Mielno; ob.Mielno; dz. Nr 29/3, 26/2</v>
      </c>
      <c r="C451" s="28" t="str">
        <f>IF(zgłoszenia[[#This Row],[Rodzaj zgłoszenia]]&gt;0,zgłoszenia[[#This Row],[Rodzaj zgłoszenia]]," ")</f>
        <v>budowa obiektu - art. 29 ust. 1</v>
      </c>
      <c r="D451" s="47" t="e">
        <f>IF(#REF!&gt;0,#REF!&amp;";
"&amp;#REF!," ")</f>
        <v>#REF!</v>
      </c>
      <c r="E451" s="52" t="str">
        <f ca="1">IF(zgłoszenia[BOŚ Znak sprawy]&gt;0,zgłoszenia[BOŚ Znak sprawy]&amp;"
( "&amp;zgłoszenia[czas rozpatrywania]&amp;" "&amp;"dni )"," ")</f>
        <v>BOŚ.6743.378.2017.KŻ
( 18 dni )</v>
      </c>
      <c r="F451" s="64">
        <f>IF(zgłoszenia[[#This Row],[Data wpływu wniosku]]&gt;0,zgłoszenia[[#This Row],[Data wpływu wniosku]]," ")</f>
        <v>42849</v>
      </c>
      <c r="G451" s="43">
        <f>IF(zgłoszenia[[#This Row],[Data zakończenia sprawy]]&gt;0,zgłoszenia[[#This Row],[Data zakończenia sprawy]]," ")</f>
        <v>42867</v>
      </c>
      <c r="H451" s="44" t="str">
        <f>IF(zgłoszenia[[#This Row],[Sposób zakończenia]]&gt;0,zgłoszenia[[#This Row],[Sposób zakończenia]]," ")</f>
        <v>brak sprzeciwu - zgłoszenie skuteczne</v>
      </c>
      <c r="I451" s="60" t="e">
        <f>IF(#REF!&gt;0,#REF!,"---")</f>
        <v>#REF!</v>
      </c>
    </row>
    <row r="452" spans="1:9" ht="30" x14ac:dyDescent="0.25">
      <c r="A452" s="51" t="str">
        <f>IF(zgłoszenia[[#This Row],[ID]]&gt;0,zgłoszenia[[#This Row],[Lp.]]&amp;" "&amp;zgłoszenia[[#This Row],[ID]]&amp;"
"&amp;zgłoszenia[[#This Row],[Nr kance- laryjny]]&amp;"/P/15","---")</f>
        <v>449 AA
8591/P/15</v>
      </c>
      <c r="B45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budynku gospodarczego 
gm. Polanów; ob.Krytno; dz. Nr 88</v>
      </c>
      <c r="C452" s="28" t="str">
        <f>IF(zgłoszenia[[#This Row],[Rodzaj zgłoszenia]]&gt;0,zgłoszenia[[#This Row],[Rodzaj zgłoszenia]]," ")</f>
        <v>rozbiórka obiektu - art. 31</v>
      </c>
      <c r="D452" s="47" t="e">
        <f>IF(#REF!&gt;0,#REF!&amp;";
"&amp;#REF!," ")</f>
        <v>#REF!</v>
      </c>
      <c r="E452" s="52" t="str">
        <f ca="1">IF(zgłoszenia[BOŚ Znak sprawy]&gt;0,zgłoszenia[BOŚ Znak sprawy]&amp;"
( "&amp;zgłoszenia[czas rozpatrywania]&amp;" "&amp;"dni )"," ")</f>
        <v>BOŚ.6743.383.2017.AA
( 25 dni )</v>
      </c>
      <c r="F452" s="64">
        <f>IF(zgłoszenia[[#This Row],[Data wpływu wniosku]]&gt;0,zgłoszenia[[#This Row],[Data wpływu wniosku]]," ")</f>
        <v>42849</v>
      </c>
      <c r="G452" s="43">
        <f>IF(zgłoszenia[[#This Row],[Data zakończenia sprawy]]&gt;0,zgłoszenia[[#This Row],[Data zakończenia sprawy]]," ")</f>
        <v>42874</v>
      </c>
      <c r="H452" s="44" t="str">
        <f>IF(zgłoszenia[[#This Row],[Sposób zakończenia]]&gt;0,zgłoszenia[[#This Row],[Sposób zakończenia]]," ")</f>
        <v>brak sprzeciwu - zgłoszenie skuteczne</v>
      </c>
      <c r="I452" s="60" t="e">
        <f>IF(#REF!&gt;0,#REF!,"---")</f>
        <v>#REF!</v>
      </c>
    </row>
    <row r="453" spans="1:9" ht="30" x14ac:dyDescent="0.25">
      <c r="A453" s="51" t="str">
        <f>IF(zgłoszenia[[#This Row],[ID]]&gt;0,zgłoszenia[[#This Row],[Lp.]]&amp;" "&amp;zgłoszenia[[#This Row],[ID]]&amp;"
"&amp;zgłoszenia[[#This Row],[Nr kance- laryjny]]&amp;"/P/15","---")</f>
        <v>450 AŁ
8595/P/15</v>
      </c>
      <c r="B45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ob.Sarbinowo; dz. Nr 440/25</v>
      </c>
      <c r="C453" s="28" t="str">
        <f>IF(zgłoszenia[[#This Row],[Rodzaj zgłoszenia]]&gt;0,zgłoszenia[[#This Row],[Rodzaj zgłoszenia]]," ")</f>
        <v>budowa obiektu - art. 29 ust. 1</v>
      </c>
      <c r="D453" s="47" t="e">
        <f>IF(#REF!&gt;0,#REF!&amp;";
"&amp;#REF!," ")</f>
        <v>#REF!</v>
      </c>
      <c r="E453" s="52" t="str">
        <f ca="1">IF(zgłoszenia[BOŚ Znak sprawy]&gt;0,zgłoszenia[BOŚ Znak sprawy]&amp;"
( "&amp;zgłoszenia[czas rozpatrywania]&amp;" "&amp;"dni )"," ")</f>
        <v>BOŚ.6743.396.2017.AŁ
( 17 dni )</v>
      </c>
      <c r="F453" s="64">
        <f>IF(zgłoszenia[[#This Row],[Data wpływu wniosku]]&gt;0,zgłoszenia[[#This Row],[Data wpływu wniosku]]," ")</f>
        <v>42849</v>
      </c>
      <c r="G453" s="43">
        <f>IF(zgłoszenia[[#This Row],[Data zakończenia sprawy]]&gt;0,zgłoszenia[[#This Row],[Data zakończenia sprawy]]," ")</f>
        <v>42866</v>
      </c>
      <c r="H453" s="44" t="str">
        <f>IF(zgłoszenia[[#This Row],[Sposób zakończenia]]&gt;0,zgłoszenia[[#This Row],[Sposób zakończenia]]," ")</f>
        <v>brak sprzeciwu - zgłoszenie skuteczne</v>
      </c>
      <c r="I453" s="60" t="e">
        <f>IF(#REF!&gt;0,#REF!,"---")</f>
        <v>#REF!</v>
      </c>
    </row>
    <row r="454" spans="1:9" ht="45" x14ac:dyDescent="0.25">
      <c r="A454" s="51" t="str">
        <f>IF(zgłoszenia[[#This Row],[ID]]&gt;0,zgłoszenia[[#This Row],[Lp.]]&amp;" "&amp;zgłoszenia[[#This Row],[ID]]&amp;"
"&amp;zgłoszenia[[#This Row],[Nr kance- laryjny]]&amp;"/P/15","---")</f>
        <v>451 EJ
8593/P/15</v>
      </c>
      <c r="B45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drogi gminnej 
gm. Sianów; ob.Szczeglino; dz. Nr 172</v>
      </c>
      <c r="C454" s="28" t="str">
        <f>IF(zgłoszenia[[#This Row],[Rodzaj zgłoszenia]]&gt;0,zgłoszenia[[#This Row],[Rodzaj zgłoszenia]]," ")</f>
        <v>roboty budowlane - art. 29 ust. 2</v>
      </c>
      <c r="D454" s="47" t="e">
        <f>IF(#REF!&gt;0,#REF!&amp;";
"&amp;#REF!," ")</f>
        <v>#REF!</v>
      </c>
      <c r="E454" s="52" t="str">
        <f ca="1">IF(zgłoszenia[BOŚ Znak sprawy]&gt;0,zgłoszenia[BOŚ Znak sprawy]&amp;"
( "&amp;zgłoszenia[czas rozpatrywania]&amp;" "&amp;"dni )"," ")</f>
        <v>BOŚ.6743.386.2017.EJ
( 18 dni )</v>
      </c>
      <c r="F454" s="64">
        <f>IF(zgłoszenia[[#This Row],[Data wpływu wniosku]]&gt;0,zgłoszenia[[#This Row],[Data wpływu wniosku]]," ")</f>
        <v>42849</v>
      </c>
      <c r="G454" s="43">
        <f>IF(zgłoszenia[[#This Row],[Data zakończenia sprawy]]&gt;0,zgłoszenia[[#This Row],[Data zakończenia sprawy]]," ")</f>
        <v>42867</v>
      </c>
      <c r="H454" s="44" t="str">
        <f>IF(zgłoszenia[[#This Row],[Sposób zakończenia]]&gt;0,zgłoszenia[[#This Row],[Sposób zakończenia]]," ")</f>
        <v>brak sprzeciwu - zgłoszenie skuteczne</v>
      </c>
      <c r="I454" s="60" t="e">
        <f>IF(#REF!&gt;0,#REF!,"---")</f>
        <v>#REF!</v>
      </c>
    </row>
    <row r="455" spans="1:9" ht="45" x14ac:dyDescent="0.25">
      <c r="A455" s="51" t="str">
        <f>IF(zgłoszenia[[#This Row],[ID]]&gt;0,zgłoszenia[[#This Row],[Lp.]]&amp;" "&amp;zgłoszenia[[#This Row],[ID]]&amp;"
"&amp;zgłoszenia[[#This Row],[Nr kance- laryjny]]&amp;"/P/15","---")</f>
        <v>452 WK
8600/P/15</v>
      </c>
      <c r="B45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pawilon handlowy 
gm. Mielno; ob.Łazy; dz. Nr 296/2</v>
      </c>
      <c r="C455" s="28" t="str">
        <f>IF(zgłoszenia[[#This Row],[Rodzaj zgłoszenia]]&gt;0,zgłoszenia[[#This Row],[Rodzaj zgłoszenia]]," ")</f>
        <v>tymczasowy obiekt - art. 29 ust. 1, pkt 12</v>
      </c>
      <c r="D455" s="47" t="e">
        <f>IF(#REF!&gt;0,#REF!&amp;";
"&amp;#REF!," ")</f>
        <v>#REF!</v>
      </c>
      <c r="E455" s="52" t="str">
        <f ca="1">IF(zgłoszenia[BOŚ Znak sprawy]&gt;0,zgłoszenia[BOŚ Znak sprawy]&amp;"
( "&amp;zgłoszenia[czas rozpatrywania]&amp;" "&amp;"dni )"," ")</f>
        <v>BOŚ.6743.385.2017.WK
( 24 dni )</v>
      </c>
      <c r="F455" s="64">
        <f>IF(zgłoszenia[[#This Row],[Data wpływu wniosku]]&gt;0,zgłoszenia[[#This Row],[Data wpływu wniosku]]," ")</f>
        <v>42849</v>
      </c>
      <c r="G455" s="43">
        <f>IF(zgłoszenia[[#This Row],[Data zakończenia sprawy]]&gt;0,zgłoszenia[[#This Row],[Data zakończenia sprawy]]," ")</f>
        <v>42873</v>
      </c>
      <c r="H455" s="44" t="str">
        <f>IF(zgłoszenia[[#This Row],[Sposób zakończenia]]&gt;0,zgłoszenia[[#This Row],[Sposób zakończenia]]," ")</f>
        <v>brak sprzeciwu - zgłoszenie skuteczne</v>
      </c>
      <c r="I455" s="60" t="e">
        <f>IF(#REF!&gt;0,#REF!,"---")</f>
        <v>#REF!</v>
      </c>
    </row>
    <row r="456" spans="1:9" ht="30" x14ac:dyDescent="0.25">
      <c r="A456" s="51" t="str">
        <f>IF(zgłoszenia[[#This Row],[ID]]&gt;0,zgłoszenia[[#This Row],[Lp.]]&amp;" "&amp;zgłoszenia[[#This Row],[ID]]&amp;"
"&amp;zgłoszenia[[#This Row],[Nr kance- laryjny]]&amp;"/P/15","---")</f>
        <v>453 SR
8606/P/15</v>
      </c>
      <c r="B45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31/8</v>
      </c>
      <c r="C456" s="28" t="str">
        <f>IF(zgłoszenia[[#This Row],[Rodzaj zgłoszenia]]&gt;0,zgłoszenia[[#This Row],[Rodzaj zgłoszenia]]," ")</f>
        <v>budowa obiektu - art. 29 ust. 1</v>
      </c>
      <c r="D456" s="47" t="e">
        <f>IF(#REF!&gt;0,#REF!&amp;";
"&amp;#REF!," ")</f>
        <v>#REF!</v>
      </c>
      <c r="E456" s="52" t="str">
        <f ca="1">IF(zgłoszenia[BOŚ Znak sprawy]&gt;0,zgłoszenia[BOŚ Znak sprawy]&amp;"
( "&amp;zgłoszenia[czas rozpatrywania]&amp;" "&amp;"dni )"," ")</f>
        <v>BOŚ.6743.425.2017.SR
( 30 dni )</v>
      </c>
      <c r="F456" s="64">
        <f>IF(zgłoszenia[[#This Row],[Data wpływu wniosku]]&gt;0,zgłoszenia[[#This Row],[Data wpływu wniosku]]," ")</f>
        <v>42849</v>
      </c>
      <c r="G456" s="43">
        <f>IF(zgłoszenia[[#This Row],[Data zakończenia sprawy]]&gt;0,zgłoszenia[[#This Row],[Data zakończenia sprawy]]," ")</f>
        <v>42879</v>
      </c>
      <c r="H456" s="44" t="str">
        <f>IF(zgłoszenia[[#This Row],[Sposób zakończenia]]&gt;0,zgłoszenia[[#This Row],[Sposób zakończenia]]," ")</f>
        <v>decyzja sprzeciwu</v>
      </c>
      <c r="I456" s="60" t="e">
        <f>IF(#REF!&gt;0,#REF!,"---")</f>
        <v>#REF!</v>
      </c>
    </row>
    <row r="457" spans="1:9" ht="45" x14ac:dyDescent="0.25">
      <c r="A457" s="51" t="str">
        <f>IF(zgłoszenia[[#This Row],[ID]]&gt;0,zgłoszenia[[#This Row],[Lp.]]&amp;" "&amp;zgłoszenia[[#This Row],[ID]]&amp;"
"&amp;zgłoszenia[[#This Row],[Nr kance- laryjny]]&amp;"/P/15","---")</f>
        <v>454 SR
8572/P/15</v>
      </c>
      <c r="B45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wolnostojące parterowe budynki gospodarcze 
gm. Mielno; ob.Sarbinowo; dz. Nr 256/7</v>
      </c>
      <c r="C457" s="28" t="str">
        <f>IF(zgłoszenia[[#This Row],[Rodzaj zgłoszenia]]&gt;0,zgłoszenia[[#This Row],[Rodzaj zgłoszenia]]," ")</f>
        <v>budowa obiektu - art. 29 ust. 1</v>
      </c>
      <c r="D457" s="47" t="e">
        <f>IF(#REF!&gt;0,#REF!&amp;";
"&amp;#REF!," ")</f>
        <v>#REF!</v>
      </c>
      <c r="E457" s="52" t="str">
        <f ca="1">IF(zgłoszenia[BOŚ Znak sprawy]&gt;0,zgłoszenia[BOŚ Znak sprawy]&amp;"
( "&amp;zgłoszenia[czas rozpatrywania]&amp;" "&amp;"dni )"," ")</f>
        <v>BOŚ.6743.423.2017.SR
( 16 dni )</v>
      </c>
      <c r="F457" s="64">
        <f>IF(zgłoszenia[[#This Row],[Data wpływu wniosku]]&gt;0,zgłoszenia[[#This Row],[Data wpływu wniosku]]," ")</f>
        <v>42849</v>
      </c>
      <c r="G457" s="43">
        <f>IF(zgłoszenia[[#This Row],[Data zakończenia sprawy]]&gt;0,zgłoszenia[[#This Row],[Data zakończenia sprawy]]," ")</f>
        <v>42865</v>
      </c>
      <c r="H457" s="44" t="str">
        <f>IF(zgłoszenia[[#This Row],[Sposób zakończenia]]&gt;0,zgłoszenia[[#This Row],[Sposób zakończenia]]," ")</f>
        <v>brak sprzeciwu - zgłoszenie skuteczne</v>
      </c>
      <c r="I457" s="60" t="e">
        <f>IF(#REF!&gt;0,#REF!,"---")</f>
        <v>#REF!</v>
      </c>
    </row>
    <row r="458" spans="1:9" ht="45" x14ac:dyDescent="0.25">
      <c r="A458" s="51" t="str">
        <f>IF(zgłoszenia[[#This Row],[ID]]&gt;0,zgłoszenia[[#This Row],[Lp.]]&amp;" "&amp;zgłoszenia[[#This Row],[ID]]&amp;"
"&amp;zgłoszenia[[#This Row],[Nr kance- laryjny]]&amp;"/P/15","---")</f>
        <v>455 AŁ
8627/P/15</v>
      </c>
      <c r="B45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wodociąg 110m 
gm. Mielno; ob.Gąski; dz. Nr 107/4, 65, 60/26, 60/17</v>
      </c>
      <c r="C458" s="28" t="str">
        <f>IF(zgłoszenia[[#This Row],[Rodzaj zgłoszenia]]&gt;0,zgłoszenia[[#This Row],[Rodzaj zgłoszenia]]," ")</f>
        <v>sieci art.29 ust.1 pkt 19a</v>
      </c>
      <c r="D458" s="47" t="e">
        <f>IF(#REF!&gt;0,#REF!&amp;";
"&amp;#REF!," ")</f>
        <v>#REF!</v>
      </c>
      <c r="E458" s="52" t="str">
        <f ca="1">IF(zgłoszenia[BOŚ Znak sprawy]&gt;0,zgłoszenia[BOŚ Znak sprawy]&amp;"
( "&amp;zgłoszenia[czas rozpatrywania]&amp;" "&amp;"dni )"," ")</f>
        <v>BOŚ.6748.23.2017.AŁ
( 17 dni )</v>
      </c>
      <c r="F458" s="64">
        <f>IF(zgłoszenia[[#This Row],[Data wpływu wniosku]]&gt;0,zgłoszenia[[#This Row],[Data wpływu wniosku]]," ")</f>
        <v>42849</v>
      </c>
      <c r="G458" s="43">
        <f>IF(zgłoszenia[[#This Row],[Data zakończenia sprawy]]&gt;0,zgłoszenia[[#This Row],[Data zakończenia sprawy]]," ")</f>
        <v>42866</v>
      </c>
      <c r="H458" s="44" t="str">
        <f>IF(zgłoszenia[[#This Row],[Sposób zakończenia]]&gt;0,zgłoszenia[[#This Row],[Sposób zakończenia]]," ")</f>
        <v>brak sprzeciwu - zgłoszenie skuteczne</v>
      </c>
      <c r="I458" s="60" t="e">
        <f>IF(#REF!&gt;0,#REF!,"---")</f>
        <v>#REF!</v>
      </c>
    </row>
    <row r="459" spans="1:9" ht="45" x14ac:dyDescent="0.25">
      <c r="A459" s="51" t="str">
        <f>IF(zgłoszenia[[#This Row],[ID]]&gt;0,zgłoszenia[[#This Row],[Lp.]]&amp;" "&amp;zgłoszenia[[#This Row],[ID]]&amp;"
"&amp;zgłoszenia[[#This Row],[Nr kance- laryjny]]&amp;"/P/15","---")</f>
        <v>456 WK
8698/P/15</v>
      </c>
      <c r="B45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pawilon gastronomiczny 
gm. Mielno; ob.Sarbinowo; dz. Nr 326/1</v>
      </c>
      <c r="C459" s="28" t="str">
        <f>IF(zgłoszenia[[#This Row],[Rodzaj zgłoszenia]]&gt;0,zgłoszenia[[#This Row],[Rodzaj zgłoszenia]]," ")</f>
        <v>tymczasowy obiekt - art. 29 ust. 1, pkt 12</v>
      </c>
      <c r="D459" s="47" t="e">
        <f>IF(#REF!&gt;0,#REF!&amp;";
"&amp;#REF!," ")</f>
        <v>#REF!</v>
      </c>
      <c r="E459" s="52" t="str">
        <f ca="1">IF(zgłoszenia[BOŚ Znak sprawy]&gt;0,zgłoszenia[BOŚ Znak sprawy]&amp;"
( "&amp;zgłoszenia[czas rozpatrywania]&amp;" "&amp;"dni )"," ")</f>
        <v>BOŚ.6743.415.2017.WK
( 15 dni )</v>
      </c>
      <c r="F459" s="64">
        <f>IF(zgłoszenia[[#This Row],[Data wpływu wniosku]]&gt;0,zgłoszenia[[#This Row],[Data wpływu wniosku]]," ")</f>
        <v>42850</v>
      </c>
      <c r="G459" s="43">
        <f>IF(zgłoszenia[[#This Row],[Data zakończenia sprawy]]&gt;0,zgłoszenia[[#This Row],[Data zakończenia sprawy]]," ")</f>
        <v>42865</v>
      </c>
      <c r="H459" s="44" t="str">
        <f>IF(zgłoszenia[[#This Row],[Sposób zakończenia]]&gt;0,zgłoszenia[[#This Row],[Sposób zakończenia]]," ")</f>
        <v>brak sprzeciwu - zgłoszenie skuteczne</v>
      </c>
      <c r="I459" s="60" t="e">
        <f>IF(#REF!&gt;0,#REF!,"---")</f>
        <v>#REF!</v>
      </c>
    </row>
    <row r="460" spans="1:9" ht="45" x14ac:dyDescent="0.25">
      <c r="A460" s="51" t="str">
        <f>IF(zgłoszenia[[#This Row],[ID]]&gt;0,zgłoszenia[[#This Row],[Lp.]]&amp;" "&amp;zgłoszenia[[#This Row],[ID]]&amp;"
"&amp;zgłoszenia[[#This Row],[Nr kance- laryjny]]&amp;"/P/15","---")</f>
        <v>457 AŁ
8697/P/15</v>
      </c>
      <c r="B46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energetyczne 
gm. Mielno; ob.Gąski; dz. Nr 110, 109/5, 109/37</v>
      </c>
      <c r="C460" s="28" t="str">
        <f>IF(zgłoszenia[[#This Row],[Rodzaj zgłoszenia]]&gt;0,zgłoszenia[[#This Row],[Rodzaj zgłoszenia]]," ")</f>
        <v>budowa obiektu - art. 29 ust. 1</v>
      </c>
      <c r="D460" s="47" t="e">
        <f>IF(#REF!&gt;0,#REF!&amp;";
"&amp;#REF!," ")</f>
        <v>#REF!</v>
      </c>
      <c r="E460" s="52" t="str">
        <f ca="1">IF(zgłoszenia[BOŚ Znak sprawy]&gt;0,zgłoszenia[BOŚ Znak sprawy]&amp;"
( "&amp;zgłoszenia[czas rozpatrywania]&amp;" "&amp;"dni )"," ")</f>
        <v>BOŚ.6743.397.2017.AŁ
( 16 dni )</v>
      </c>
      <c r="F460" s="64">
        <f>IF(zgłoszenia[[#This Row],[Data wpływu wniosku]]&gt;0,zgłoszenia[[#This Row],[Data wpływu wniosku]]," ")</f>
        <v>42850</v>
      </c>
      <c r="G460" s="43">
        <f>IF(zgłoszenia[[#This Row],[Data zakończenia sprawy]]&gt;0,zgłoszenia[[#This Row],[Data zakończenia sprawy]]," ")</f>
        <v>42866</v>
      </c>
      <c r="H460" s="44" t="str">
        <f>IF(zgłoszenia[[#This Row],[Sposób zakończenia]]&gt;0,zgłoszenia[[#This Row],[Sposób zakończenia]]," ")</f>
        <v>brak sprzeciwu - zgłoszenie skuteczne</v>
      </c>
      <c r="I460" s="60" t="e">
        <f>IF(#REF!&gt;0,#REF!,"---")</f>
        <v>#REF!</v>
      </c>
    </row>
    <row r="461" spans="1:9" ht="30" x14ac:dyDescent="0.25">
      <c r="A461" s="51" t="str">
        <f>IF(zgłoszenia[[#This Row],[ID]]&gt;0,zgłoszenia[[#This Row],[Lp.]]&amp;" "&amp;zgłoszenia[[#This Row],[ID]]&amp;"
"&amp;zgłoszenia[[#This Row],[Nr kance- laryjny]]&amp;"/P/15","---")</f>
        <v>458 KŻ
8718/P/15</v>
      </c>
      <c r="B46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rekreacji indywidualnej 
gm. Mielno; ob.Sarbinowo; dz. Nr 192/10</v>
      </c>
      <c r="C461" s="28" t="str">
        <f>IF(zgłoszenia[[#This Row],[Rodzaj zgłoszenia]]&gt;0,zgłoszenia[[#This Row],[Rodzaj zgłoszenia]]," ")</f>
        <v>budowa obiektu - art. 29 ust. 1</v>
      </c>
      <c r="D461" s="47" t="e">
        <f>IF(#REF!&gt;0,#REF!&amp;";
"&amp;#REF!," ")</f>
        <v>#REF!</v>
      </c>
      <c r="E461" s="52" t="str">
        <f ca="1">IF(zgłoszenia[BOŚ Znak sprawy]&gt;0,zgłoszenia[BOŚ Znak sprawy]&amp;"
( "&amp;zgłoszenia[czas rozpatrywania]&amp;" "&amp;"dni )"," ")</f>
        <v>BOŚ.6743.406.2017.KŻ
( 13 dni )</v>
      </c>
      <c r="F461" s="64">
        <f>IF(zgłoszenia[[#This Row],[Data wpływu wniosku]]&gt;0,zgłoszenia[[#This Row],[Data wpływu wniosku]]," ")</f>
        <v>42850</v>
      </c>
      <c r="G461" s="43">
        <f>IF(zgłoszenia[[#This Row],[Data zakończenia sprawy]]&gt;0,zgłoszenia[[#This Row],[Data zakończenia sprawy]]," ")</f>
        <v>42863</v>
      </c>
      <c r="H461" s="44" t="str">
        <f>IF(zgłoszenia[[#This Row],[Sposób zakończenia]]&gt;0,zgłoszenia[[#This Row],[Sposób zakończenia]]," ")</f>
        <v>brak sprzeciwu - zgłoszenie skuteczne</v>
      </c>
      <c r="I461" s="60" t="e">
        <f>IF(#REF!&gt;0,#REF!,"---")</f>
        <v>#REF!</v>
      </c>
    </row>
    <row r="462" spans="1:9" ht="45" x14ac:dyDescent="0.25">
      <c r="A462" s="51" t="str">
        <f>IF(zgłoszenia[[#This Row],[ID]]&gt;0,zgłoszenia[[#This Row],[Lp.]]&amp;" "&amp;zgłoszenia[[#This Row],[ID]]&amp;"
"&amp;zgłoszenia[[#This Row],[Nr kance- laryjny]]&amp;"/P/15","---")</f>
        <v>459 EJ
8719/P/15</v>
      </c>
      <c r="B46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odcinka drogi gminnej 
gm. Świeszyno; ob.Konikowo; dz. Nr 7, 8/38, 8/9</v>
      </c>
      <c r="C462" s="28" t="str">
        <f>IF(zgłoszenia[[#This Row],[Rodzaj zgłoszenia]]&gt;0,zgłoszenia[[#This Row],[Rodzaj zgłoszenia]]," ")</f>
        <v>roboty budowlane - art. 29 ust. 2</v>
      </c>
      <c r="D462" s="47" t="e">
        <f>IF(#REF!&gt;0,#REF!&amp;";
"&amp;#REF!," ")</f>
        <v>#REF!</v>
      </c>
      <c r="E462" s="52" t="str">
        <f ca="1">IF(zgłoszenia[BOŚ Znak sprawy]&gt;0,zgłoszenia[BOŚ Znak sprawy]&amp;"
( "&amp;zgłoszenia[czas rozpatrywania]&amp;" "&amp;"dni )"," ")</f>
        <v>BOŚ.6743.387.2017.EJ
( 17 dni )</v>
      </c>
      <c r="F462" s="64">
        <f>IF(zgłoszenia[[#This Row],[Data wpływu wniosku]]&gt;0,zgłoszenia[[#This Row],[Data wpływu wniosku]]," ")</f>
        <v>42850</v>
      </c>
      <c r="G462" s="43">
        <f>IF(zgłoszenia[[#This Row],[Data zakończenia sprawy]]&gt;0,zgłoszenia[[#This Row],[Data zakończenia sprawy]]," ")</f>
        <v>42867</v>
      </c>
      <c r="H462" s="44" t="str">
        <f>IF(zgłoszenia[[#This Row],[Sposób zakończenia]]&gt;0,zgłoszenia[[#This Row],[Sposób zakończenia]]," ")</f>
        <v>brak sprzeciwu - zgłoszenie skuteczne</v>
      </c>
      <c r="I462" s="60" t="e">
        <f>IF(#REF!&gt;0,#REF!,"---")</f>
        <v>#REF!</v>
      </c>
    </row>
    <row r="463" spans="1:9" ht="30" x14ac:dyDescent="0.25">
      <c r="A463" s="51" t="str">
        <f>IF(zgłoszenia[[#This Row],[ID]]&gt;0,zgłoszenia[[#This Row],[Lp.]]&amp;" "&amp;zgłoszenia[[#This Row],[ID]]&amp;"
"&amp;zgłoszenia[[#This Row],[Nr kance- laryjny]]&amp;"/P/15","---")</f>
        <v>460 AŁ
8721/P/15</v>
      </c>
      <c r="B46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gospodarcze 
gm. Mielno; ob.Sarbinowo; dz. Nr 256/13</v>
      </c>
      <c r="C463" s="28" t="str">
        <f>IF(zgłoszenia[[#This Row],[Rodzaj zgłoszenia]]&gt;0,zgłoszenia[[#This Row],[Rodzaj zgłoszenia]]," ")</f>
        <v>budowa obiektu - art. 29 ust. 1</v>
      </c>
      <c r="D463" s="47" t="e">
        <f>IF(#REF!&gt;0,#REF!&amp;";
"&amp;#REF!," ")</f>
        <v>#REF!</v>
      </c>
      <c r="E463" s="52" t="str">
        <f ca="1">IF(zgłoszenia[BOŚ Znak sprawy]&gt;0,zgłoszenia[BOŚ Znak sprawy]&amp;"
( "&amp;zgłoszenia[czas rozpatrywania]&amp;" "&amp;"dni )"," ")</f>
        <v>BOŚ.6743.398.2017.AŁ
( 15 dni )</v>
      </c>
      <c r="F463" s="64">
        <f>IF(zgłoszenia[[#This Row],[Data wpływu wniosku]]&gt;0,zgłoszenia[[#This Row],[Data wpływu wniosku]]," ")</f>
        <v>42850</v>
      </c>
      <c r="G463" s="43">
        <f>IF(zgłoszenia[[#This Row],[Data zakończenia sprawy]]&gt;0,zgłoszenia[[#This Row],[Data zakończenia sprawy]]," ")</f>
        <v>42865</v>
      </c>
      <c r="H463" s="44" t="str">
        <f>IF(zgłoszenia[[#This Row],[Sposób zakończenia]]&gt;0,zgłoszenia[[#This Row],[Sposób zakończenia]]," ")</f>
        <v>brak sprzeciwu - zgłoszenie skuteczne</v>
      </c>
      <c r="I463" s="60" t="e">
        <f>IF(#REF!&gt;0,#REF!,"---")</f>
        <v>#REF!</v>
      </c>
    </row>
    <row r="464" spans="1:9" ht="30" x14ac:dyDescent="0.25">
      <c r="A464" s="51" t="str">
        <f>IF(zgłoszenia[[#This Row],[ID]]&gt;0,zgłoszenia[[#This Row],[Lp.]]&amp;" "&amp;zgłoszenia[[#This Row],[ID]]&amp;"
"&amp;zgłoszenia[[#This Row],[Nr kance- laryjny]]&amp;"/P/15","---")</f>
        <v>461 WK
8779/P/15</v>
      </c>
      <c r="B46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
gm. Mielno; ob.Gąski; dz. Nr 170/13</v>
      </c>
      <c r="C464" s="28" t="str">
        <f>IF(zgłoszenia[[#This Row],[Rodzaj zgłoszenia]]&gt;0,zgłoszenia[[#This Row],[Rodzaj zgłoszenia]]," ")</f>
        <v>budowa obiektu - art. 29 ust. 1</v>
      </c>
      <c r="D464" s="47" t="e">
        <f>IF(#REF!&gt;0,#REF!&amp;";
"&amp;#REF!," ")</f>
        <v>#REF!</v>
      </c>
      <c r="E464" s="52" t="str">
        <f ca="1">IF(zgłoszenia[BOŚ Znak sprawy]&gt;0,zgłoszenia[BOŚ Znak sprawy]&amp;"
( "&amp;zgłoszenia[czas rozpatrywania]&amp;" "&amp;"dni )"," ")</f>
        <v>BOŚ.6743.416.2017.WK
( 27 dni )</v>
      </c>
      <c r="F464" s="64">
        <f>IF(zgłoszenia[[#This Row],[Data wpływu wniosku]]&gt;0,zgłoszenia[[#This Row],[Data wpływu wniosku]]," ")</f>
        <v>42851</v>
      </c>
      <c r="G464" s="43">
        <f>IF(zgłoszenia[[#This Row],[Data zakończenia sprawy]]&gt;0,zgłoszenia[[#This Row],[Data zakończenia sprawy]]," ")</f>
        <v>42878</v>
      </c>
      <c r="H464" s="44" t="str">
        <f>IF(zgłoszenia[[#This Row],[Sposób zakończenia]]&gt;0,zgłoszenia[[#This Row],[Sposób zakończenia]]," ")</f>
        <v>brak sprzeciwu - zgłoszenie skuteczne</v>
      </c>
      <c r="I464" s="60" t="e">
        <f>IF(#REF!&gt;0,#REF!,"---")</f>
        <v>#REF!</v>
      </c>
    </row>
    <row r="465" spans="1:9" ht="45" x14ac:dyDescent="0.25">
      <c r="A465" s="51" t="str">
        <f>IF(zgłoszenia[[#This Row],[ID]]&gt;0,zgłoszenia[[#This Row],[Lp.]]&amp;" "&amp;zgłoszenia[[#This Row],[ID]]&amp;"
"&amp;zgłoszenia[[#This Row],[Nr kance- laryjny]]&amp;"/P/15","---")</f>
        <v>462 KŻ
8707/P/15</v>
      </c>
      <c r="B46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tymczasowe namioty handlowe 
gm. Mielno; ob.Mielno; dz. Nr 920/3</v>
      </c>
      <c r="C465" s="28" t="str">
        <f>IF(zgłoszenia[[#This Row],[Rodzaj zgłoszenia]]&gt;0,zgłoszenia[[#This Row],[Rodzaj zgłoszenia]]," ")</f>
        <v>tymczasowy obiekt - art. 29 ust. 1, pkt 12</v>
      </c>
      <c r="D465" s="47" t="e">
        <f>IF(#REF!&gt;0,#REF!&amp;";
"&amp;#REF!," ")</f>
        <v>#REF!</v>
      </c>
      <c r="E465" s="52" t="str">
        <f ca="1">IF(zgłoszenia[BOŚ Znak sprawy]&gt;0,zgłoszenia[BOŚ Znak sprawy]&amp;"
( "&amp;zgłoszenia[czas rozpatrywania]&amp;" "&amp;"dni )"," ")</f>
        <v>BOŚ.6743.405.2017.KŻ
( 10 dni )</v>
      </c>
      <c r="F465" s="64">
        <f>IF(zgłoszenia[[#This Row],[Data wpływu wniosku]]&gt;0,zgłoszenia[[#This Row],[Data wpływu wniosku]]," ")</f>
        <v>42850</v>
      </c>
      <c r="G465" s="43">
        <f>IF(zgłoszenia[[#This Row],[Data zakończenia sprawy]]&gt;0,zgłoszenia[[#This Row],[Data zakończenia sprawy]]," ")</f>
        <v>42860</v>
      </c>
      <c r="H465" s="44" t="str">
        <f>IF(zgłoszenia[[#This Row],[Sposób zakończenia]]&gt;0,zgłoszenia[[#This Row],[Sposób zakończenia]]," ")</f>
        <v>brak sprzeciwu - zgłoszenie skuteczne</v>
      </c>
      <c r="I465" s="60" t="e">
        <f>IF(#REF!&gt;0,#REF!,"---")</f>
        <v>#REF!</v>
      </c>
    </row>
    <row r="466" spans="1:9" ht="45" x14ac:dyDescent="0.25">
      <c r="A466" s="51" t="str">
        <f>IF(zgłoszenia[[#This Row],[ID]]&gt;0,zgłoszenia[[#This Row],[Lp.]]&amp;" "&amp;zgłoszenia[[#This Row],[ID]]&amp;"
"&amp;zgłoszenia[[#This Row],[Nr kance- laryjny]]&amp;"/P/15","---")</f>
        <v>463 KŻ
8771/P/15</v>
      </c>
      <c r="B46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kablowe 0,4kV 
gm. Mielno; ob.Sarbinowo; dz. Nr 440/25, 440/17, 440/45</v>
      </c>
      <c r="C466" s="28" t="str">
        <f>IF(zgłoszenia[[#This Row],[Rodzaj zgłoszenia]]&gt;0,zgłoszenia[[#This Row],[Rodzaj zgłoszenia]]," ")</f>
        <v>budowa obiektu - art. 29 ust. 1</v>
      </c>
      <c r="D466" s="47" t="e">
        <f>IF(#REF!&gt;0,#REF!&amp;";
"&amp;#REF!," ")</f>
        <v>#REF!</v>
      </c>
      <c r="E466" s="52" t="str">
        <f ca="1">IF(zgłoszenia[BOŚ Znak sprawy]&gt;0,zgłoszenia[BOŚ Znak sprawy]&amp;"
( "&amp;zgłoszenia[czas rozpatrywania]&amp;" "&amp;"dni )"," ")</f>
        <v>BOŚ.6743.407.2017.KŻ
( 13 dni )</v>
      </c>
      <c r="F466" s="64">
        <f>IF(zgłoszenia[[#This Row],[Data wpływu wniosku]]&gt;0,zgłoszenia[[#This Row],[Data wpływu wniosku]]," ")</f>
        <v>42851</v>
      </c>
      <c r="G466" s="43">
        <f>IF(zgłoszenia[[#This Row],[Data zakończenia sprawy]]&gt;0,zgłoszenia[[#This Row],[Data zakończenia sprawy]]," ")</f>
        <v>42864</v>
      </c>
      <c r="H466" s="44" t="str">
        <f>IF(zgłoszenia[[#This Row],[Sposób zakończenia]]&gt;0,zgłoszenia[[#This Row],[Sposób zakończenia]]," ")</f>
        <v>brak sprzeciwu - zgłoszenie skuteczne</v>
      </c>
      <c r="I466" s="60" t="e">
        <f>IF(#REF!&gt;0,#REF!,"---")</f>
        <v>#REF!</v>
      </c>
    </row>
    <row r="467" spans="1:9" ht="45" x14ac:dyDescent="0.25">
      <c r="A467" s="51" t="str">
        <f>IF(zgłoszenia[[#This Row],[ID]]&gt;0,zgłoszenia[[#This Row],[Lp.]]&amp;" "&amp;zgłoszenia[[#This Row],[ID]]&amp;"
"&amp;zgłoszenia[[#This Row],[Nr kance- laryjny]]&amp;"/P/15","---")</f>
        <v>464 ŁD
8764/P/15</v>
      </c>
      <c r="B46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Świeszyno; ob.Niekłonice; dz. Nr 8/2</v>
      </c>
      <c r="C467" s="28" t="str">
        <f>IF(zgłoszenia[[#This Row],[Rodzaj zgłoszenia]]&gt;0,zgłoszenia[[#This Row],[Rodzaj zgłoszenia]]," ")</f>
        <v>roboty budowlane - art. 29 ust. 2</v>
      </c>
      <c r="D467" s="47" t="e">
        <f>IF(#REF!&gt;0,#REF!&amp;";
"&amp;#REF!," ")</f>
        <v>#REF!</v>
      </c>
      <c r="E467" s="52" t="str">
        <f ca="1">IF(zgłoszenia[BOŚ Znak sprawy]&gt;0,zgłoszenia[BOŚ Znak sprawy]&amp;"
( "&amp;zgłoszenia[czas rozpatrywania]&amp;" "&amp;"dni )"," ")</f>
        <v>BOŚ.6743.471.2017.ŁD
( 20 dni )</v>
      </c>
      <c r="F467" s="64">
        <f>IF(zgłoszenia[[#This Row],[Data wpływu wniosku]]&gt;0,zgłoszenia[[#This Row],[Data wpływu wniosku]]," ")</f>
        <v>42851</v>
      </c>
      <c r="G467" s="43">
        <f>IF(zgłoszenia[[#This Row],[Data zakończenia sprawy]]&gt;0,zgłoszenia[[#This Row],[Data zakończenia sprawy]]," ")</f>
        <v>42871</v>
      </c>
      <c r="H467" s="44" t="str">
        <f>IF(zgłoszenia[[#This Row],[Sposób zakończenia]]&gt;0,zgłoszenia[[#This Row],[Sposób zakończenia]]," ")</f>
        <v>brak sprzeciwu - zgłoszenie skuteczne</v>
      </c>
      <c r="I467" s="60" t="e">
        <f>IF(#REF!&gt;0,#REF!,"---")</f>
        <v>#REF!</v>
      </c>
    </row>
    <row r="468" spans="1:9" ht="30" x14ac:dyDescent="0.25">
      <c r="A468" s="51" t="str">
        <f>IF(zgłoszenia[[#This Row],[ID]]&gt;0,zgłoszenia[[#This Row],[Lp.]]&amp;" "&amp;zgłoszenia[[#This Row],[ID]]&amp;"
"&amp;zgłoszenia[[#This Row],[Nr kance- laryjny]]&amp;"/P/15","---")</f>
        <v>465 AA
8708/P/15</v>
      </c>
      <c r="B46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oczyszczalnia ścieków 
gm. Polanów; ob.Kościernica; dz. Nr 22/3</v>
      </c>
      <c r="C468" s="28" t="str">
        <f>IF(zgłoszenia[[#This Row],[Rodzaj zgłoszenia]]&gt;0,zgłoszenia[[#This Row],[Rodzaj zgłoszenia]]," ")</f>
        <v>budowa obiektu - art. 29 ust. 1</v>
      </c>
      <c r="D468" s="47" t="e">
        <f>IF(#REF!&gt;0,#REF!&amp;";
"&amp;#REF!," ")</f>
        <v>#REF!</v>
      </c>
      <c r="E468" s="52" t="str">
        <f ca="1">IF(zgłoszenia[BOŚ Znak sprawy]&gt;0,zgłoszenia[BOŚ Znak sprawy]&amp;"
( "&amp;zgłoszenia[czas rozpatrywania]&amp;" "&amp;"dni )"," ")</f>
        <v>BOŚ.6743.388.2017.AA
( 34 dni )</v>
      </c>
      <c r="F468" s="64">
        <f>IF(zgłoszenia[[#This Row],[Data wpływu wniosku]]&gt;0,zgłoszenia[[#This Row],[Data wpływu wniosku]]," ")</f>
        <v>42850</v>
      </c>
      <c r="G468" s="43">
        <f>IF(zgłoszenia[[#This Row],[Data zakończenia sprawy]]&gt;0,zgłoszenia[[#This Row],[Data zakończenia sprawy]]," ")</f>
        <v>42884</v>
      </c>
      <c r="H468" s="44" t="str">
        <f>IF(zgłoszenia[[#This Row],[Sposób zakończenia]]&gt;0,zgłoszenia[[#This Row],[Sposób zakończenia]]," ")</f>
        <v>brak sprzeciwu - zgłoszenie skuteczne</v>
      </c>
      <c r="I468" s="60" t="e">
        <f>IF(#REF!&gt;0,#REF!,"---")</f>
        <v>#REF!</v>
      </c>
    </row>
    <row r="469" spans="1:9" ht="45" x14ac:dyDescent="0.25">
      <c r="A469" s="51" t="str">
        <f>IF(zgłoszenia[[#This Row],[ID]]&gt;0,zgłoszenia[[#This Row],[Lp.]]&amp;" "&amp;zgłoszenia[[#This Row],[ID]]&amp;"
"&amp;zgłoszenia[[#This Row],[Nr kance- laryjny]]&amp;"/P/15","---")</f>
        <v>466 SR
8815/P/15</v>
      </c>
      <c r="B46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Manowo; ob.Kretomino; dz. Nr 146/21, 146/25</v>
      </c>
      <c r="C469" s="28" t="str">
        <f>IF(zgłoszenia[[#This Row],[Rodzaj zgłoszenia]]&gt;0,zgłoszenia[[#This Row],[Rodzaj zgłoszenia]]," ")</f>
        <v>jednorodzinne art.29 ust.1 pkt 1a</v>
      </c>
      <c r="D469" s="47" t="e">
        <f>IF(#REF!&gt;0,#REF!&amp;";
"&amp;#REF!," ")</f>
        <v>#REF!</v>
      </c>
      <c r="E469" s="52" t="str">
        <f ca="1">IF(zgłoszenia[BOŚ Znak sprawy]&gt;0,zgłoszenia[BOŚ Znak sprawy]&amp;"
( "&amp;zgłoszenia[czas rozpatrywania]&amp;" "&amp;"dni )"," ")</f>
        <v>BOŚ.6746.46.2017.SR
( 15 dni )</v>
      </c>
      <c r="F469" s="64">
        <f>IF(zgłoszenia[[#This Row],[Data wpływu wniosku]]&gt;0,zgłoszenia[[#This Row],[Data wpływu wniosku]]," ")</f>
        <v>42851</v>
      </c>
      <c r="G469" s="43">
        <f>IF(zgłoszenia[[#This Row],[Data zakończenia sprawy]]&gt;0,zgłoszenia[[#This Row],[Data zakończenia sprawy]]," ")</f>
        <v>42866</v>
      </c>
      <c r="H469" s="44" t="str">
        <f>IF(zgłoszenia[[#This Row],[Sposób zakończenia]]&gt;0,zgłoszenia[[#This Row],[Sposób zakończenia]]," ")</f>
        <v>brak sprzeciwu - zgłoszenie skuteczne</v>
      </c>
      <c r="I469" s="60" t="e">
        <f>IF(#REF!&gt;0,#REF!,"---")</f>
        <v>#REF!</v>
      </c>
    </row>
    <row r="470" spans="1:9" ht="30" x14ac:dyDescent="0.25">
      <c r="A470" s="51" t="str">
        <f>IF(zgłoszenia[[#This Row],[ID]]&gt;0,zgłoszenia[[#This Row],[Lp.]]&amp;" "&amp;zgłoszenia[[#This Row],[ID]]&amp;"
"&amp;zgłoszenia[[#This Row],[Nr kance- laryjny]]&amp;"/P/15","---")</f>
        <v>467 AŁ
8778/P/15</v>
      </c>
      <c r="B47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ob.Gąski; dz. Nr 78/16</v>
      </c>
      <c r="C470" s="28" t="str">
        <f>IF(zgłoszenia[[#This Row],[Rodzaj zgłoszenia]]&gt;0,zgłoszenia[[#This Row],[Rodzaj zgłoszenia]]," ")</f>
        <v>budowa obiektu - art. 29 ust. 1</v>
      </c>
      <c r="D470" s="47" t="e">
        <f>IF(#REF!&gt;0,#REF!&amp;";
"&amp;#REF!," ")</f>
        <v>#REF!</v>
      </c>
      <c r="E470" s="52" t="str">
        <f ca="1">IF(zgłoszenia[BOŚ Znak sprawy]&gt;0,zgłoszenia[BOŚ Znak sprawy]&amp;"
( "&amp;zgłoszenia[czas rozpatrywania]&amp;" "&amp;"dni )"," ")</f>
        <v>BOŚ.6743.399.2017.AŁ
( 21 dni )</v>
      </c>
      <c r="F470" s="64">
        <f>IF(zgłoszenia[[#This Row],[Data wpływu wniosku]]&gt;0,zgłoszenia[[#This Row],[Data wpływu wniosku]]," ")</f>
        <v>42851</v>
      </c>
      <c r="G470" s="43">
        <f>IF(zgłoszenia[[#This Row],[Data zakończenia sprawy]]&gt;0,zgłoszenia[[#This Row],[Data zakończenia sprawy]]," ")</f>
        <v>42872</v>
      </c>
      <c r="H470" s="44" t="str">
        <f>IF(zgłoszenia[[#This Row],[Sposób zakończenia]]&gt;0,zgłoszenia[[#This Row],[Sposób zakończenia]]," ")</f>
        <v>brak sprzeciwu - zgłoszenie skuteczne</v>
      </c>
      <c r="I470" s="60" t="e">
        <f>IF(#REF!&gt;0,#REF!,"---")</f>
        <v>#REF!</v>
      </c>
    </row>
    <row r="471" spans="1:9" ht="30" x14ac:dyDescent="0.25">
      <c r="A471" s="51" t="str">
        <f>IF(zgłoszenia[[#This Row],[ID]]&gt;0,zgłoszenia[[#This Row],[Lp.]]&amp;" "&amp;zgłoszenia[[#This Row],[ID]]&amp;"
"&amp;zgłoszenia[[#This Row],[Nr kance- laryjny]]&amp;"/P/15","---")</f>
        <v>468 IN
8901/P/15</v>
      </c>
      <c r="B47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i rekreacyjny 
gm. Będzino; ob.Zagaje; dz. Nr 109/13</v>
      </c>
      <c r="C471" s="28" t="str">
        <f>IF(zgłoszenia[[#This Row],[Rodzaj zgłoszenia]]&gt;0,zgłoszenia[[#This Row],[Rodzaj zgłoszenia]]," ")</f>
        <v>budowa obiektu - art. 29 ust. 1</v>
      </c>
      <c r="D471" s="47" t="e">
        <f>IF(#REF!&gt;0,#REF!&amp;";
"&amp;#REF!," ")</f>
        <v>#REF!</v>
      </c>
      <c r="E471" s="52" t="str">
        <f ca="1">IF(zgłoszenia[BOŚ Znak sprawy]&gt;0,zgłoszenia[BOŚ Znak sprawy]&amp;"
( "&amp;zgłoszenia[czas rozpatrywania]&amp;" "&amp;"dni )"," ")</f>
        <v>BOŚ.6743.402.2017.IN
( 21 dni )</v>
      </c>
      <c r="F471" s="64">
        <f>IF(zgłoszenia[[#This Row],[Data wpływu wniosku]]&gt;0,zgłoszenia[[#This Row],[Data wpływu wniosku]]," ")</f>
        <v>42852</v>
      </c>
      <c r="G471" s="43">
        <f>IF(zgłoszenia[[#This Row],[Data zakończenia sprawy]]&gt;0,zgłoszenia[[#This Row],[Data zakończenia sprawy]]," ")</f>
        <v>42873</v>
      </c>
      <c r="H471" s="44" t="str">
        <f>IF(zgłoszenia[[#This Row],[Sposób zakończenia]]&gt;0,zgłoszenia[[#This Row],[Sposób zakończenia]]," ")</f>
        <v>brak sprzeciwu - zgłoszenie skuteczne</v>
      </c>
      <c r="I471" s="60" t="e">
        <f>IF(#REF!&gt;0,#REF!,"---")</f>
        <v>#REF!</v>
      </c>
    </row>
    <row r="472" spans="1:9" ht="45" x14ac:dyDescent="0.25">
      <c r="A472" s="51" t="str">
        <f>IF(zgłoszenia[[#This Row],[ID]]&gt;0,zgłoszenia[[#This Row],[Lp.]]&amp;" "&amp;zgłoszenia[[#This Row],[ID]]&amp;"
"&amp;zgłoszenia[[#This Row],[Nr kance- laryjny]]&amp;"/P/15","---")</f>
        <v>469 IN
/P/15</v>
      </c>
      <c r="B47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azbestowego z budynku gospodarczego 
gm. Będzino; ob.Dobre; dz. Nr 119</v>
      </c>
      <c r="C472" s="28" t="str">
        <f>IF(zgłoszenia[[#This Row],[Rodzaj zgłoszenia]]&gt;0,zgłoszenia[[#This Row],[Rodzaj zgłoszenia]]," ")</f>
        <v>roboty budowlane - art. 29 ust. 2</v>
      </c>
      <c r="D472" s="47" t="e">
        <f>IF(#REF!&gt;0,#REF!&amp;";
"&amp;#REF!," ")</f>
        <v>#REF!</v>
      </c>
      <c r="E472" s="52" t="str">
        <f ca="1">IF(zgłoszenia[BOŚ Znak sprawy]&gt;0,zgłoszenia[BOŚ Znak sprawy]&amp;"
( "&amp;zgłoszenia[czas rozpatrywania]&amp;" "&amp;"dni )"," ")</f>
        <v>BOŚ.6743.401.2017.IN
( 21 dni )</v>
      </c>
      <c r="F472" s="64">
        <f>IF(zgłoszenia[[#This Row],[Data wpływu wniosku]]&gt;0,zgłoszenia[[#This Row],[Data wpływu wniosku]]," ")</f>
        <v>42852</v>
      </c>
      <c r="G472" s="43">
        <f>IF(zgłoszenia[[#This Row],[Data zakończenia sprawy]]&gt;0,zgłoszenia[[#This Row],[Data zakończenia sprawy]]," ")</f>
        <v>42873</v>
      </c>
      <c r="H472" s="44" t="str">
        <f>IF(zgłoszenia[[#This Row],[Sposób zakończenia]]&gt;0,zgłoszenia[[#This Row],[Sposób zakończenia]]," ")</f>
        <v>brak sprzeciwu - zgłoszenie skuteczne</v>
      </c>
      <c r="I472" s="60" t="e">
        <f>IF(#REF!&gt;0,#REF!,"---")</f>
        <v>#REF!</v>
      </c>
    </row>
    <row r="473" spans="1:9" ht="30" x14ac:dyDescent="0.25">
      <c r="A473" s="51" t="str">
        <f>IF(zgłoszenia[[#This Row],[ID]]&gt;0,zgłoszenia[[#This Row],[Lp.]]&amp;" "&amp;zgłoszenia[[#This Row],[ID]]&amp;"
"&amp;zgłoszenia[[#This Row],[Nr kance- laryjny]]&amp;"/P/15","---")</f>
        <v>470 IN
8926/P/15</v>
      </c>
      <c r="B47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wiaty wolnostojącej 
gm. Będzino; ob.Będzinko; dz. Nr 123/2</v>
      </c>
      <c r="C473" s="28" t="str">
        <f>IF(zgłoszenia[[#This Row],[Rodzaj zgłoszenia]]&gt;0,zgłoszenia[[#This Row],[Rodzaj zgłoszenia]]," ")</f>
        <v>budowa obiektu - art. 29 ust. 1</v>
      </c>
      <c r="D473" s="47" t="e">
        <f>IF(#REF!&gt;0,#REF!&amp;";
"&amp;#REF!," ")</f>
        <v>#REF!</v>
      </c>
      <c r="E473" s="52" t="str">
        <f ca="1">IF(zgłoszenia[BOŚ Znak sprawy]&gt;0,zgłoszenia[BOŚ Znak sprawy]&amp;"
( "&amp;zgłoszenia[czas rozpatrywania]&amp;" "&amp;"dni )"," ")</f>
        <v>BOŚ.6743.400.2017.IN
( 7 dni )</v>
      </c>
      <c r="F473" s="64">
        <f>IF(zgłoszenia[[#This Row],[Data wpływu wniosku]]&gt;0,zgłoszenia[[#This Row],[Data wpływu wniosku]]," ")</f>
        <v>42852</v>
      </c>
      <c r="G473" s="43">
        <f>IF(zgłoszenia[[#This Row],[Data zakończenia sprawy]]&gt;0,zgłoszenia[[#This Row],[Data zakończenia sprawy]]," ")</f>
        <v>42859</v>
      </c>
      <c r="H473" s="44" t="str">
        <f>IF(zgłoszenia[[#This Row],[Sposób zakończenia]]&gt;0,zgłoszenia[[#This Row],[Sposób zakończenia]]," ")</f>
        <v>odmowa wszczęcia</v>
      </c>
      <c r="I473" s="60" t="e">
        <f>IF(#REF!&gt;0,#REF!,"---")</f>
        <v>#REF!</v>
      </c>
    </row>
    <row r="474" spans="1:9" ht="45" x14ac:dyDescent="0.25">
      <c r="A474" s="51" t="str">
        <f>IF(zgłoszenia[[#This Row],[ID]]&gt;0,zgłoszenia[[#This Row],[Lp.]]&amp;" "&amp;zgłoszenia[[#This Row],[ID]]&amp;"
"&amp;zgłoszenia[[#This Row],[Nr kance- laryjny]]&amp;"/P/15","---")</f>
        <v>471 EJ
8924/P/15</v>
      </c>
      <c r="B47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na budynku gospodarczym o pow. 71 m2 
gm. Świeszyno; ob.Konikowo; dz. Nr 283/5</v>
      </c>
      <c r="C474" s="28" t="str">
        <f>IF(zgłoszenia[[#This Row],[Rodzaj zgłoszenia]]&gt;0,zgłoszenia[[#This Row],[Rodzaj zgłoszenia]]," ")</f>
        <v>roboty budowlane - art. 29 ust. 2</v>
      </c>
      <c r="D474" s="47" t="e">
        <f>IF(#REF!&gt;0,#REF!&amp;";
"&amp;#REF!," ")</f>
        <v>#REF!</v>
      </c>
      <c r="E474" s="52" t="str">
        <f ca="1">IF(zgłoszenia[BOŚ Znak sprawy]&gt;0,zgłoszenia[BOŚ Znak sprawy]&amp;"
( "&amp;zgłoszenia[czas rozpatrywania]&amp;" "&amp;"dni )"," ")</f>
        <v>BOŚ.6743.404.2017.EJ
( 21 dni )</v>
      </c>
      <c r="F474" s="64">
        <f>IF(zgłoszenia[[#This Row],[Data wpływu wniosku]]&gt;0,zgłoszenia[[#This Row],[Data wpływu wniosku]]," ")</f>
        <v>42852</v>
      </c>
      <c r="G474" s="43">
        <f>IF(zgłoszenia[[#This Row],[Data zakończenia sprawy]]&gt;0,zgłoszenia[[#This Row],[Data zakończenia sprawy]]," ")</f>
        <v>42873</v>
      </c>
      <c r="H474" s="44" t="str">
        <f>IF(zgłoszenia[[#This Row],[Sposób zakończenia]]&gt;0,zgłoszenia[[#This Row],[Sposób zakończenia]]," ")</f>
        <v>brak sprzeciwu - zgłoszenie skuteczne</v>
      </c>
      <c r="I474" s="60" t="e">
        <f>IF(#REF!&gt;0,#REF!,"---")</f>
        <v>#REF!</v>
      </c>
    </row>
    <row r="475" spans="1:9" ht="45" x14ac:dyDescent="0.25">
      <c r="A475" s="51" t="str">
        <f>IF(zgłoszenia[[#This Row],[ID]]&gt;0,zgłoszenia[[#This Row],[Lp.]]&amp;" "&amp;zgłoszenia[[#This Row],[ID]]&amp;"
"&amp;zgłoszenia[[#This Row],[Nr kance- laryjny]]&amp;"/P/15","---")</f>
        <v>472 AŁ
8258/P/15</v>
      </c>
      <c r="B47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wodociąg 191 
gm. Mielno; ob.Gąski; dz. Nr 8/11, 34/7, 68/5, 69/2</v>
      </c>
      <c r="C475" s="28" t="str">
        <f>IF(zgłoszenia[[#This Row],[Rodzaj zgłoszenia]]&gt;0,zgłoszenia[[#This Row],[Rodzaj zgłoszenia]]," ")</f>
        <v>sieci art.29 ust.1 pkt 19a</v>
      </c>
      <c r="D475" s="47" t="e">
        <f>IF(#REF!&gt;0,#REF!&amp;";
"&amp;#REF!," ")</f>
        <v>#REF!</v>
      </c>
      <c r="E475" s="52" t="str">
        <f ca="1">IF(zgłoszenia[BOŚ Znak sprawy]&gt;0,zgłoszenia[BOŚ Znak sprawy]&amp;"
( "&amp;zgłoszenia[czas rozpatrywania]&amp;" "&amp;"dni )"," ")</f>
        <v>BOŚ.6748.23.2017.AŁ
( 21 dni )</v>
      </c>
      <c r="F475" s="64">
        <f>IF(zgłoszenia[[#This Row],[Data wpływu wniosku]]&gt;0,zgłoszenia[[#This Row],[Data wpływu wniosku]]," ")</f>
        <v>42844</v>
      </c>
      <c r="G475" s="43">
        <f>IF(zgłoszenia[[#This Row],[Data zakończenia sprawy]]&gt;0,zgłoszenia[[#This Row],[Data zakończenia sprawy]]," ")</f>
        <v>42865</v>
      </c>
      <c r="H475" s="44" t="str">
        <f>IF(zgłoszenia[[#This Row],[Sposób zakończenia]]&gt;0,zgłoszenia[[#This Row],[Sposób zakończenia]]," ")</f>
        <v>brak sprzeciwu - zgłoszenie skuteczne</v>
      </c>
      <c r="I475" s="60" t="e">
        <f>IF(#REF!&gt;0,#REF!,"---")</f>
        <v>#REF!</v>
      </c>
    </row>
    <row r="476" spans="1:9" ht="45" x14ac:dyDescent="0.25">
      <c r="A476" s="51" t="str">
        <f>IF(zgłoszenia[[#This Row],[ID]]&gt;0,zgłoszenia[[#This Row],[Lp.]]&amp;" "&amp;zgłoszenia[[#This Row],[ID]]&amp;"
"&amp;zgłoszenia[[#This Row],[Nr kance- laryjny]]&amp;"/P/15","---")</f>
        <v>473 IN
8997/P/15</v>
      </c>
      <c r="B47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Będzino; ob.Będzino; dz. Nr 169/1, 168/8</v>
      </c>
      <c r="C476" s="28" t="str">
        <f>IF(zgłoszenia[[#This Row],[Rodzaj zgłoszenia]]&gt;0,zgłoszenia[[#This Row],[Rodzaj zgłoszenia]]," ")</f>
        <v>roboty budowlane - art. 29 ust. 2</v>
      </c>
      <c r="D476" s="47" t="e">
        <f>IF(#REF!&gt;0,#REF!&amp;";
"&amp;#REF!," ")</f>
        <v>#REF!</v>
      </c>
      <c r="E476" s="52" t="str">
        <f ca="1">IF(zgłoszenia[BOŚ Znak sprawy]&gt;0,zgłoszenia[BOŚ Znak sprawy]&amp;"
( "&amp;zgłoszenia[czas rozpatrywania]&amp;" "&amp;"dni )"," ")</f>
        <v>BOŚ.6743.410.2017.IN
( 21 dni )</v>
      </c>
      <c r="F476" s="64">
        <f>IF(zgłoszenia[[#This Row],[Data wpływu wniosku]]&gt;0,zgłoszenia[[#This Row],[Data wpływu wniosku]]," ")</f>
        <v>42853</v>
      </c>
      <c r="G476" s="43">
        <f>IF(zgłoszenia[[#This Row],[Data zakończenia sprawy]]&gt;0,zgłoszenia[[#This Row],[Data zakończenia sprawy]]," ")</f>
        <v>42874</v>
      </c>
      <c r="H476" s="44" t="str">
        <f>IF(zgłoszenia[[#This Row],[Sposób zakończenia]]&gt;0,zgłoszenia[[#This Row],[Sposób zakończenia]]," ")</f>
        <v>brak sprzeciwu - zgłoszenie skuteczne</v>
      </c>
      <c r="I476" s="60" t="e">
        <f>IF(#REF!&gt;0,#REF!,"---")</f>
        <v>#REF!</v>
      </c>
    </row>
    <row r="477" spans="1:9" ht="45" x14ac:dyDescent="0.25">
      <c r="A477" s="51" t="str">
        <f>IF(zgłoszenia[[#This Row],[ID]]&gt;0,zgłoszenia[[#This Row],[Lp.]]&amp;" "&amp;zgłoszenia[[#This Row],[ID]]&amp;"
"&amp;zgłoszenia[[#This Row],[Nr kance- laryjny]]&amp;"/P/15","---")</f>
        <v>474 IN
9005/P/15</v>
      </c>
      <c r="B47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Będzino; ob.Dobre; dz. Nr 20/2</v>
      </c>
      <c r="C477" s="28" t="str">
        <f>IF(zgłoszenia[[#This Row],[Rodzaj zgłoszenia]]&gt;0,zgłoszenia[[#This Row],[Rodzaj zgłoszenia]]," ")</f>
        <v>roboty budowlane - art. 29 ust. 2</v>
      </c>
      <c r="D477" s="47" t="e">
        <f>IF(#REF!&gt;0,#REF!&amp;";
"&amp;#REF!," ")</f>
        <v>#REF!</v>
      </c>
      <c r="E477" s="52" t="str">
        <f ca="1">IF(zgłoszenia[BOŚ Znak sprawy]&gt;0,zgłoszenia[BOŚ Znak sprawy]&amp;"
( "&amp;zgłoszenia[czas rozpatrywania]&amp;" "&amp;"dni )"," ")</f>
        <v>BOŚ.6743.411.2017.IN
( 21 dni )</v>
      </c>
      <c r="F477" s="64">
        <f>IF(zgłoszenia[[#This Row],[Data wpływu wniosku]]&gt;0,zgłoszenia[[#This Row],[Data wpływu wniosku]]," ")</f>
        <v>42853</v>
      </c>
      <c r="G477" s="43">
        <f>IF(zgłoszenia[[#This Row],[Data zakończenia sprawy]]&gt;0,zgłoszenia[[#This Row],[Data zakończenia sprawy]]," ")</f>
        <v>42874</v>
      </c>
      <c r="H477" s="44" t="str">
        <f>IF(zgłoszenia[[#This Row],[Sposób zakończenia]]&gt;0,zgłoszenia[[#This Row],[Sposób zakończenia]]," ")</f>
        <v>brak sprzeciwu - zgłoszenie skuteczne</v>
      </c>
      <c r="I477" s="60" t="e">
        <f>IF(#REF!&gt;0,#REF!,"---")</f>
        <v>#REF!</v>
      </c>
    </row>
    <row r="478" spans="1:9" ht="30" x14ac:dyDescent="0.25">
      <c r="A478" s="51" t="str">
        <f>IF(zgłoszenia[[#This Row],[ID]]&gt;0,zgłoszenia[[#This Row],[Lp.]]&amp;" "&amp;zgłoszenia[[#This Row],[ID]]&amp;"
"&amp;zgłoszenia[[#This Row],[Nr kance- laryjny]]&amp;"/P/15","---")</f>
        <v>475 IN
9014/P/15</v>
      </c>
      <c r="B47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domek rekreacyjny    
gm. Będzino; ob.Będzino; dz. Nr 102/4</v>
      </c>
      <c r="C478" s="28" t="str">
        <f>IF(zgłoszenia[[#This Row],[Rodzaj zgłoszenia]]&gt;0,zgłoszenia[[#This Row],[Rodzaj zgłoszenia]]," ")</f>
        <v>budowa obiektu - art. 29 ust. 1</v>
      </c>
      <c r="D478" s="47" t="e">
        <f>IF(#REF!&gt;0,#REF!&amp;";
"&amp;#REF!," ")</f>
        <v>#REF!</v>
      </c>
      <c r="E478" s="52" t="str">
        <f ca="1">IF(zgłoszenia[BOŚ Znak sprawy]&gt;0,zgłoszenia[BOŚ Znak sprawy]&amp;"
( "&amp;zgłoszenia[czas rozpatrywania]&amp;" "&amp;"dni )"," ")</f>
        <v>BOŚ.6743.412.2017.IN
( 32 dni )</v>
      </c>
      <c r="F478" s="64">
        <f>IF(zgłoszenia[[#This Row],[Data wpływu wniosku]]&gt;0,zgłoszenia[[#This Row],[Data wpływu wniosku]]," ")</f>
        <v>42853</v>
      </c>
      <c r="G478" s="43">
        <f>IF(zgłoszenia[[#This Row],[Data zakończenia sprawy]]&gt;0,zgłoszenia[[#This Row],[Data zakończenia sprawy]]," ")</f>
        <v>42885</v>
      </c>
      <c r="H478" s="44" t="str">
        <f>IF(zgłoszenia[[#This Row],[Sposób zakończenia]]&gt;0,zgłoszenia[[#This Row],[Sposób zakończenia]]," ")</f>
        <v>bez rozpoznania</v>
      </c>
      <c r="I478" s="60" t="e">
        <f>IF(#REF!&gt;0,#REF!,"---")</f>
        <v>#REF!</v>
      </c>
    </row>
    <row r="479" spans="1:9" ht="30" x14ac:dyDescent="0.25">
      <c r="A479" s="51" t="str">
        <f>IF(zgłoszenia[[#This Row],[ID]]&gt;0,zgłoszenia[[#This Row],[Lp.]]&amp;" "&amp;zgłoszenia[[#This Row],[ID]]&amp;"
"&amp;zgłoszenia[[#This Row],[Nr kance- laryjny]]&amp;"/P/15","---")</f>
        <v>476 ŁD
8996/P/15</v>
      </c>
      <c r="B47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Biesiekierz; ob.Biesiekierz; dz. Nr 179/2</v>
      </c>
      <c r="C479" s="28" t="str">
        <f>IF(zgłoszenia[[#This Row],[Rodzaj zgłoszenia]]&gt;0,zgłoszenia[[#This Row],[Rodzaj zgłoszenia]]," ")</f>
        <v>jednorodzinne art.29 ust.1 pkt 1a</v>
      </c>
      <c r="D479" s="47" t="e">
        <f>IF(#REF!&gt;0,#REF!&amp;";
"&amp;#REF!," ")</f>
        <v>#REF!</v>
      </c>
      <c r="E479" s="52" t="str">
        <f ca="1">IF(zgłoszenia[BOŚ Znak sprawy]&gt;0,zgłoszenia[BOŚ Znak sprawy]&amp;"
( "&amp;zgłoszenia[czas rozpatrywania]&amp;" "&amp;"dni )"," ")</f>
        <v>BOŚ.6746.472.2017.ŁD
( 18 dni )</v>
      </c>
      <c r="F479" s="64">
        <f>IF(zgłoszenia[[#This Row],[Data wpływu wniosku]]&gt;0,zgłoszenia[[#This Row],[Data wpływu wniosku]]," ")</f>
        <v>42853</v>
      </c>
      <c r="G479" s="43">
        <f>IF(zgłoszenia[[#This Row],[Data zakończenia sprawy]]&gt;0,zgłoszenia[[#This Row],[Data zakończenia sprawy]]," ")</f>
        <v>42871</v>
      </c>
      <c r="H479" s="44" t="str">
        <f>IF(zgłoszenia[[#This Row],[Sposób zakończenia]]&gt;0,zgłoszenia[[#This Row],[Sposób zakończenia]]," ")</f>
        <v>brak sprzeciwu - zgłoszenie skuteczne</v>
      </c>
      <c r="I479" s="60" t="e">
        <f>IF(#REF!&gt;0,#REF!,"---")</f>
        <v>#REF!</v>
      </c>
    </row>
    <row r="480" spans="1:9" ht="45" x14ac:dyDescent="0.25">
      <c r="A480" s="51" t="str">
        <f>IF(zgłoszenia[[#This Row],[ID]]&gt;0,zgłoszenia[[#This Row],[Lp.]]&amp;" "&amp;zgłoszenia[[#This Row],[ID]]&amp;"
"&amp;zgłoszenia[[#This Row],[Nr kance- laryjny]]&amp;"/P/15","---")</f>
        <v>477 IN
9017/P/15</v>
      </c>
      <c r="B48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Będzino; ob.Będzinko; dz. Nr 1</v>
      </c>
      <c r="C480" s="28" t="str">
        <f>IF(zgłoszenia[[#This Row],[Rodzaj zgłoszenia]]&gt;0,zgłoszenia[[#This Row],[Rodzaj zgłoszenia]]," ")</f>
        <v>roboty budowlane - art. 29 ust. 2</v>
      </c>
      <c r="D480" s="47" t="e">
        <f>IF(#REF!&gt;0,#REF!&amp;";
"&amp;#REF!," ")</f>
        <v>#REF!</v>
      </c>
      <c r="E480" s="52" t="str">
        <f ca="1">IF(zgłoszenia[BOŚ Znak sprawy]&gt;0,zgłoszenia[BOŚ Znak sprawy]&amp;"
( "&amp;zgłoszenia[czas rozpatrywania]&amp;" "&amp;"dni )"," ")</f>
        <v>BOŚ.6743.413.2017.IN
( 21 dni )</v>
      </c>
      <c r="F480" s="64">
        <f>IF(zgłoszenia[[#This Row],[Data wpływu wniosku]]&gt;0,zgłoszenia[[#This Row],[Data wpływu wniosku]]," ")</f>
        <v>42853</v>
      </c>
      <c r="G480" s="43">
        <f>IF(zgłoszenia[[#This Row],[Data zakończenia sprawy]]&gt;0,zgłoszenia[[#This Row],[Data zakończenia sprawy]]," ")</f>
        <v>42874</v>
      </c>
      <c r="H480" s="44" t="str">
        <f>IF(zgłoszenia[[#This Row],[Sposób zakończenia]]&gt;0,zgłoszenia[[#This Row],[Sposób zakończenia]]," ")</f>
        <v>brak sprzeciwu - zgłoszenie skuteczne</v>
      </c>
      <c r="I480" s="60" t="e">
        <f>IF(#REF!&gt;0,#REF!,"---")</f>
        <v>#REF!</v>
      </c>
    </row>
    <row r="481" spans="1:9" ht="45" x14ac:dyDescent="0.25">
      <c r="A481" s="51" t="str">
        <f>IF(zgłoszenia[[#This Row],[ID]]&gt;0,zgłoszenia[[#This Row],[Lp.]]&amp;" "&amp;zgłoszenia[[#This Row],[ID]]&amp;"
"&amp;zgłoszenia[[#This Row],[Nr kance- laryjny]]&amp;"/P/15","---")</f>
        <v>478 ŁD
9059/P/15</v>
      </c>
      <c r="B48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drogi w zakresie oświetlenia drogowego 
gm. Biesiekierz; ob.Tatów; dz. Nr 50</v>
      </c>
      <c r="C481" s="28" t="str">
        <f>IF(zgłoszenia[[#This Row],[Rodzaj zgłoszenia]]&gt;0,zgłoszenia[[#This Row],[Rodzaj zgłoszenia]]," ")</f>
        <v>roboty budowlane - art. 29 ust. 2</v>
      </c>
      <c r="D481" s="47" t="e">
        <f>IF(#REF!&gt;0,#REF!&amp;";
"&amp;#REF!," ")</f>
        <v>#REF!</v>
      </c>
      <c r="E481" s="52" t="str">
        <f ca="1">IF(zgłoszenia[BOŚ Znak sprawy]&gt;0,zgłoszenia[BOŚ Znak sprawy]&amp;"
( "&amp;zgłoszenia[czas rozpatrywania]&amp;" "&amp;"dni )"," ")</f>
        <v>BOŚ.6743.473.2017.ŁD
( 18 dni )</v>
      </c>
      <c r="F481" s="64">
        <f>IF(zgłoszenia[[#This Row],[Data wpływu wniosku]]&gt;0,zgłoszenia[[#This Row],[Data wpływu wniosku]]," ")</f>
        <v>42853</v>
      </c>
      <c r="G481" s="43">
        <f>IF(zgłoszenia[[#This Row],[Data zakończenia sprawy]]&gt;0,zgłoszenia[[#This Row],[Data zakończenia sprawy]]," ")</f>
        <v>42871</v>
      </c>
      <c r="H481" s="44" t="str">
        <f>IF(zgłoszenia[[#This Row],[Sposób zakończenia]]&gt;0,zgłoszenia[[#This Row],[Sposób zakończenia]]," ")</f>
        <v>brak sprzeciwu - zgłoszenie skuteczne</v>
      </c>
      <c r="I481" s="60" t="e">
        <f>IF(#REF!&gt;0,#REF!,"---")</f>
        <v>#REF!</v>
      </c>
    </row>
    <row r="482" spans="1:9" ht="45" x14ac:dyDescent="0.25">
      <c r="A482" s="51" t="str">
        <f>IF(zgłoszenia[[#This Row],[ID]]&gt;0,zgłoszenia[[#This Row],[Lp.]]&amp;" "&amp;zgłoszenia[[#This Row],[ID]]&amp;"
"&amp;zgłoszenia[[#This Row],[Nr kance- laryjny]]&amp;"/P/15","---")</f>
        <v>479 EJ
9155/P/15</v>
      </c>
      <c r="B48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sposobu użytkowania lokalu usługowego na mieszkalny 
gm. Świeszyno; ob.Niedalino; dz. Nr 39/2</v>
      </c>
      <c r="C482" s="28" t="str">
        <f>IF(zgłoszenia[[#This Row],[Rodzaj zgłoszenia]]&gt;0,zgłoszenia[[#This Row],[Rodzaj zgłoszenia]]," ")</f>
        <v>zmiana sposobu użytkowania - atr. 71</v>
      </c>
      <c r="D482" s="47" t="e">
        <f>IF(#REF!&gt;0,#REF!&amp;";
"&amp;#REF!," ")</f>
        <v>#REF!</v>
      </c>
      <c r="E482" s="52" t="str">
        <f ca="1">IF(zgłoszenia[BOŚ Znak sprawy]&gt;0,zgłoszenia[BOŚ Znak sprawy]&amp;"
( "&amp;zgłoszenia[czas rozpatrywania]&amp;" "&amp;"dni )"," ")</f>
        <v>BOŚ.6743.417.2017.EJ
( 29 dni )</v>
      </c>
      <c r="F482" s="64">
        <f>IF(zgłoszenia[[#This Row],[Data wpływu wniosku]]&gt;0,zgłoszenia[[#This Row],[Data wpływu wniosku]]," ")</f>
        <v>42857</v>
      </c>
      <c r="G482" s="43">
        <f>IF(zgłoszenia[[#This Row],[Data zakończenia sprawy]]&gt;0,zgłoszenia[[#This Row],[Data zakończenia sprawy]]," ")</f>
        <v>42886</v>
      </c>
      <c r="H482" s="44" t="str">
        <f>IF(zgłoszenia[[#This Row],[Sposób zakończenia]]&gt;0,zgłoszenia[[#This Row],[Sposób zakończenia]]," ")</f>
        <v>brak sprzeciwu - zgłoszenie skuteczne</v>
      </c>
      <c r="I482" s="60" t="e">
        <f>IF(#REF!&gt;0,#REF!,"---")</f>
        <v>#REF!</v>
      </c>
    </row>
    <row r="483" spans="1:9" ht="30" x14ac:dyDescent="0.25">
      <c r="A483" s="51" t="str">
        <f>IF(zgłoszenia[[#This Row],[ID]]&gt;0,zgłoszenia[[#This Row],[Lp.]]&amp;" "&amp;zgłoszenia[[#This Row],[ID]]&amp;"
"&amp;zgłoszenia[[#This Row],[Nr kance- laryjny]]&amp;"/P/15","---")</f>
        <v>480 AŁ
9223/P/15</v>
      </c>
      <c r="B48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ob.Sarbinowo; dz. Nr 407</v>
      </c>
      <c r="C483" s="28" t="str">
        <f>IF(zgłoszenia[[#This Row],[Rodzaj zgłoszenia]]&gt;0,zgłoszenia[[#This Row],[Rodzaj zgłoszenia]]," ")</f>
        <v>jednorodzinne art.29 ust.1 pkt 1a</v>
      </c>
      <c r="D483" s="47" t="e">
        <f>IF(#REF!&gt;0,#REF!&amp;";
"&amp;#REF!," ")</f>
        <v>#REF!</v>
      </c>
      <c r="E483" s="52" t="str">
        <f ca="1">IF(zgłoszenia[BOŚ Znak sprawy]&gt;0,zgłoszenia[BOŚ Znak sprawy]&amp;"
( "&amp;zgłoszenia[czas rozpatrywania]&amp;" "&amp;"dni )"," ")</f>
        <v>BOŚ.6746.43.2017.AŁ
( 8 dni )</v>
      </c>
      <c r="F483" s="64">
        <f>IF(zgłoszenia[[#This Row],[Data wpływu wniosku]]&gt;0,zgłoszenia[[#This Row],[Data wpływu wniosku]]," ")</f>
        <v>42857</v>
      </c>
      <c r="G483" s="43">
        <f>IF(zgłoszenia[[#This Row],[Data zakończenia sprawy]]&gt;0,zgłoszenia[[#This Row],[Data zakończenia sprawy]]," ")</f>
        <v>42865</v>
      </c>
      <c r="H483" s="44" t="str">
        <f>IF(zgłoszenia[[#This Row],[Sposób zakończenia]]&gt;0,zgłoszenia[[#This Row],[Sposób zakończenia]]," ")</f>
        <v>brak sprzeciwu - zgłoszenie skuteczne</v>
      </c>
      <c r="I483" s="60" t="e">
        <f>IF(#REF!&gt;0,#REF!,"---")</f>
        <v>#REF!</v>
      </c>
    </row>
    <row r="484" spans="1:9" ht="45" x14ac:dyDescent="0.25">
      <c r="A484" s="51" t="str">
        <f>IF(zgłoszenia[[#This Row],[ID]]&gt;0,zgłoszenia[[#This Row],[Lp.]]&amp;" "&amp;zgłoszenia[[#This Row],[ID]]&amp;"
"&amp;zgłoszenia[[#This Row],[Nr kance- laryjny]]&amp;"/P/15","---")</f>
        <v>481 KŻ
9293/P/15</v>
      </c>
      <c r="B48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sposobu uzytkowania budynku letniskowego na mieszkalny 
gm. Mielno; ob.Chłopy; dz. Nr 76/2</v>
      </c>
      <c r="C484" s="28" t="str">
        <f>IF(zgłoszenia[[#This Row],[Rodzaj zgłoszenia]]&gt;0,zgłoszenia[[#This Row],[Rodzaj zgłoszenia]]," ")</f>
        <v>zmiana sposobu użytkowania - atr. 71</v>
      </c>
      <c r="D484" s="47" t="e">
        <f>IF(#REF!&gt;0,#REF!&amp;";
"&amp;#REF!," ")</f>
        <v>#REF!</v>
      </c>
      <c r="E484" s="52" t="str">
        <f ca="1">IF(zgłoszenia[BOŚ Znak sprawy]&gt;0,zgłoszenia[BOŚ Znak sprawy]&amp;"
( "&amp;zgłoszenia[czas rozpatrywania]&amp;" "&amp;"dni )"," ")</f>
        <v>BOŚ.6743.422.2017.KŻ
( 20 dni )</v>
      </c>
      <c r="F484" s="64">
        <f>IF(zgłoszenia[[#This Row],[Data wpływu wniosku]]&gt;0,zgłoszenia[[#This Row],[Data wpływu wniosku]]," ")</f>
        <v>42859</v>
      </c>
      <c r="G484" s="43">
        <f>IF(zgłoszenia[[#This Row],[Data zakończenia sprawy]]&gt;0,zgłoszenia[[#This Row],[Data zakończenia sprawy]]," ")</f>
        <v>42879</v>
      </c>
      <c r="H484" s="44" t="str">
        <f>IF(zgłoszenia[[#This Row],[Sposób zakończenia]]&gt;0,zgłoszenia[[#This Row],[Sposób zakończenia]]," ")</f>
        <v>brak sprzeciwu - zgłoszenie skuteczne</v>
      </c>
      <c r="I484" s="60" t="e">
        <f>IF(#REF!&gt;0,#REF!,"---")</f>
        <v>#REF!</v>
      </c>
    </row>
    <row r="485" spans="1:9" ht="60" x14ac:dyDescent="0.25">
      <c r="A485" s="51" t="str">
        <f>IF(zgłoszenia[[#This Row],[ID]]&gt;0,zgłoszenia[[#This Row],[Lp.]]&amp;" "&amp;zgłoszenia[[#This Row],[ID]]&amp;"
"&amp;zgłoszenia[[#This Row],[Nr kance- laryjny]]&amp;"/P/15","---")</f>
        <v>482 EJ
9295/P/15</v>
      </c>
      <c r="B48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dróg - instalacja oświetlenia drogowego 
gm. Świeszyno; ob.Golica; dz. Nr 1/13, 1/15, 9/18</v>
      </c>
      <c r="C485" s="28" t="str">
        <f>IF(zgłoszenia[[#This Row],[Rodzaj zgłoszenia]]&gt;0,zgłoszenia[[#This Row],[Rodzaj zgłoszenia]]," ")</f>
        <v>roboty budowlane - art. 29 ust. 2</v>
      </c>
      <c r="D485" s="47" t="e">
        <f>IF(#REF!&gt;0,#REF!&amp;";
"&amp;#REF!," ")</f>
        <v>#REF!</v>
      </c>
      <c r="E485" s="52" t="str">
        <f ca="1">IF(zgłoszenia[BOŚ Znak sprawy]&gt;0,zgłoszenia[BOŚ Znak sprawy]&amp;"
( "&amp;zgłoszenia[czas rozpatrywania]&amp;" "&amp;"dni )"," ")</f>
        <v>BOŚ.6743.420.2017.EJ
( 11 dni )</v>
      </c>
      <c r="F485" s="64">
        <f>IF(zgłoszenia[[#This Row],[Data wpływu wniosku]]&gt;0,zgłoszenia[[#This Row],[Data wpływu wniosku]]," ")</f>
        <v>42859</v>
      </c>
      <c r="G485" s="43">
        <f>IF(zgłoszenia[[#This Row],[Data zakończenia sprawy]]&gt;0,zgłoszenia[[#This Row],[Data zakończenia sprawy]]," ")</f>
        <v>42870</v>
      </c>
      <c r="H485" s="44" t="str">
        <f>IF(zgłoszenia[[#This Row],[Sposób zakończenia]]&gt;0,zgłoszenia[[#This Row],[Sposób zakończenia]]," ")</f>
        <v>brak sprzeciwu - zgłoszenie skuteczne</v>
      </c>
      <c r="I485" s="60" t="e">
        <f>IF(#REF!&gt;0,#REF!,"---")</f>
        <v>#REF!</v>
      </c>
    </row>
    <row r="486" spans="1:9" ht="45" x14ac:dyDescent="0.25">
      <c r="A486" s="51" t="str">
        <f>IF(zgłoszenia[[#This Row],[ID]]&gt;0,zgłoszenia[[#This Row],[Lp.]]&amp;" "&amp;zgłoszenia[[#This Row],[ID]]&amp;"
"&amp;zgłoszenia[[#This Row],[Nr kance- laryjny]]&amp;"/P/15","---")</f>
        <v>483 EJ
9278/P/15</v>
      </c>
      <c r="B48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garażu o powierzchni zabudowy 34,80 m2 
gm. Świeszyno; ob.Niekłonice; dz. Nr 94/5</v>
      </c>
      <c r="C486" s="28" t="str">
        <f>IF(zgłoszenia[[#This Row],[Rodzaj zgłoszenia]]&gt;0,zgłoszenia[[#This Row],[Rodzaj zgłoszenia]]," ")</f>
        <v>budowa obiektu - art. 29 ust. 1</v>
      </c>
      <c r="D486" s="47" t="e">
        <f>IF(#REF!&gt;0,#REF!&amp;";
"&amp;#REF!," ")</f>
        <v>#REF!</v>
      </c>
      <c r="E486" s="52" t="str">
        <f ca="1">IF(zgłoszenia[BOŚ Znak sprawy]&gt;0,zgłoszenia[BOŚ Znak sprawy]&amp;"
( "&amp;zgłoszenia[czas rozpatrywania]&amp;" "&amp;"dni )"," ")</f>
        <v>BOŚ.6743.419.2017.EJ
( 7 dni )</v>
      </c>
      <c r="F486" s="64">
        <f>IF(zgłoszenia[[#This Row],[Data wpływu wniosku]]&gt;0,zgłoszenia[[#This Row],[Data wpływu wniosku]]," ")</f>
        <v>42859</v>
      </c>
      <c r="G486" s="43">
        <f>IF(zgłoszenia[[#This Row],[Data zakończenia sprawy]]&gt;0,zgłoszenia[[#This Row],[Data zakończenia sprawy]]," ")</f>
        <v>42866</v>
      </c>
      <c r="H486" s="44" t="str">
        <f>IF(zgłoszenia[[#This Row],[Sposób zakończenia]]&gt;0,zgłoszenia[[#This Row],[Sposób zakończenia]]," ")</f>
        <v>brak sprzeciwu - zgłoszenie skuteczne</v>
      </c>
      <c r="I486" s="60" t="e">
        <f>IF(#REF!&gt;0,#REF!,"---")</f>
        <v>#REF!</v>
      </c>
    </row>
    <row r="487" spans="1:9" ht="45" x14ac:dyDescent="0.25">
      <c r="A487" s="51" t="str">
        <f>IF(zgłoszenia[[#This Row],[ID]]&gt;0,zgłoszenia[[#This Row],[Lp.]]&amp;" "&amp;zgłoszenia[[#This Row],[ID]]&amp;"
"&amp;zgłoszenia[[#This Row],[Nr kance- laryjny]]&amp;"/P/15","---")</f>
        <v>484 MS
9394/P/15</v>
      </c>
      <c r="B48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linii napowietrznej 0,4k 
gm. Sianów; ob.Wierciszewo; dz. Nr 231, 29/8, 29/7</v>
      </c>
      <c r="C487" s="28" t="str">
        <f>IF(zgłoszenia[[#This Row],[Rodzaj zgłoszenia]]&gt;0,zgłoszenia[[#This Row],[Rodzaj zgłoszenia]]," ")</f>
        <v>sieci art.29 ust.1 pkt 19a</v>
      </c>
      <c r="D487" s="47" t="e">
        <f>IF(#REF!&gt;0,#REF!&amp;";
"&amp;#REF!," ")</f>
        <v>#REF!</v>
      </c>
      <c r="E487" s="52" t="str">
        <f ca="1">IF(zgłoszenia[BOŚ Znak sprawy]&gt;0,zgłoszenia[BOŚ Znak sprawy]&amp;"
( "&amp;zgłoszenia[czas rozpatrywania]&amp;" "&amp;"dni )"," ")</f>
        <v>BOŚ.6748.25.2017.MS
( 20 dni )</v>
      </c>
      <c r="F487" s="64">
        <f>IF(zgłoszenia[[#This Row],[Data wpływu wniosku]]&gt;0,zgłoszenia[[#This Row],[Data wpływu wniosku]]," ")</f>
        <v>42860</v>
      </c>
      <c r="G487" s="43">
        <f>IF(zgłoszenia[[#This Row],[Data zakończenia sprawy]]&gt;0,zgłoszenia[[#This Row],[Data zakończenia sprawy]]," ")</f>
        <v>42880</v>
      </c>
      <c r="H487" s="44" t="str">
        <f>IF(zgłoszenia[[#This Row],[Sposób zakończenia]]&gt;0,zgłoszenia[[#This Row],[Sposób zakończenia]]," ")</f>
        <v>brak sprzeciwu - zgłoszenie skuteczne</v>
      </c>
      <c r="I487" s="60" t="e">
        <f>IF(#REF!&gt;0,#REF!,"---")</f>
        <v>#REF!</v>
      </c>
    </row>
    <row r="488" spans="1:9" ht="30" x14ac:dyDescent="0.25">
      <c r="A488" s="51" t="str">
        <f>IF(zgłoszenia[[#This Row],[ID]]&gt;0,zgłoszenia[[#This Row],[Lp.]]&amp;" "&amp;zgłoszenia[[#This Row],[ID]]&amp;"
"&amp;zgłoszenia[[#This Row],[Nr kance- laryjny]]&amp;"/P/15","---")</f>
        <v>485 ST
9300/P/15</v>
      </c>
      <c r="B48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przydomowy ganek 
gm. Manowo; ob.Wyszebórz; dz. Nr 239/53</v>
      </c>
      <c r="C488" s="28" t="str">
        <f>IF(zgłoszenia[[#This Row],[Rodzaj zgłoszenia]]&gt;0,zgłoszenia[[#This Row],[Rodzaj zgłoszenia]]," ")</f>
        <v>budowa obiektu - art. 29 ust. 1</v>
      </c>
      <c r="D488" s="47" t="e">
        <f>IF(#REF!&gt;0,#REF!&amp;";
"&amp;#REF!," ")</f>
        <v>#REF!</v>
      </c>
      <c r="E488" s="52" t="str">
        <f ca="1">IF(zgłoszenia[BOŚ Znak sprawy]&gt;0,zgłoszenia[BOŚ Znak sprawy]&amp;"
( "&amp;zgłoszenia[czas rozpatrywania]&amp;" "&amp;"dni )"," ")</f>
        <v>BOŚ.6743.443.2017.ST
( 19 dni )</v>
      </c>
      <c r="F488" s="64">
        <f>IF(zgłoszenia[[#This Row],[Data wpływu wniosku]]&gt;0,zgłoszenia[[#This Row],[Data wpływu wniosku]]," ")</f>
        <v>42859</v>
      </c>
      <c r="G488" s="43">
        <f>IF(zgłoszenia[[#This Row],[Data zakończenia sprawy]]&gt;0,zgłoszenia[[#This Row],[Data zakończenia sprawy]]," ")</f>
        <v>42878</v>
      </c>
      <c r="H488" s="44" t="str">
        <f>IF(zgłoszenia[[#This Row],[Sposób zakończenia]]&gt;0,zgłoszenia[[#This Row],[Sposób zakończenia]]," ")</f>
        <v>decyzja umorzenie</v>
      </c>
      <c r="I488" s="60" t="e">
        <f>IF(#REF!&gt;0,#REF!,"---")</f>
        <v>#REF!</v>
      </c>
    </row>
    <row r="489" spans="1:9" ht="30" x14ac:dyDescent="0.25">
      <c r="A489" s="51" t="str">
        <f>IF(zgłoszenia[[#This Row],[ID]]&gt;0,zgłoszenia[[#This Row],[Lp.]]&amp;" "&amp;zgłoszenia[[#This Row],[ID]]&amp;"
"&amp;zgłoszenia[[#This Row],[Nr kance- laryjny]]&amp;"/P/15","---")</f>
        <v>486 AA
9307/P/15</v>
      </c>
      <c r="B48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gosppdarczy 
gm. Bobolice; ob.Bobolice 02; dz. Nr 601/30</v>
      </c>
      <c r="C489" s="28" t="str">
        <f>IF(zgłoszenia[[#This Row],[Rodzaj zgłoszenia]]&gt;0,zgłoszenia[[#This Row],[Rodzaj zgłoszenia]]," ")</f>
        <v>budowa obiektu - art. 29 ust. 1</v>
      </c>
      <c r="D489" s="47" t="e">
        <f>IF(#REF!&gt;0,#REF!&amp;";
"&amp;#REF!," ")</f>
        <v>#REF!</v>
      </c>
      <c r="E489" s="52" t="str">
        <f ca="1">IF(zgłoszenia[BOŚ Znak sprawy]&gt;0,zgłoszenia[BOŚ Znak sprawy]&amp;"
( "&amp;zgłoszenia[czas rozpatrywania]&amp;" "&amp;"dni )"," ")</f>
        <v>BOŚ.6743.421.2017.AA
( 20 dni )</v>
      </c>
      <c r="F489" s="64">
        <f>IF(zgłoszenia[[#This Row],[Data wpływu wniosku]]&gt;0,zgłoszenia[[#This Row],[Data wpływu wniosku]]," ")</f>
        <v>42859</v>
      </c>
      <c r="G489" s="43">
        <f>IF(zgłoszenia[[#This Row],[Data zakończenia sprawy]]&gt;0,zgłoszenia[[#This Row],[Data zakończenia sprawy]]," ")</f>
        <v>42879</v>
      </c>
      <c r="H489" s="44" t="str">
        <f>IF(zgłoszenia[[#This Row],[Sposób zakończenia]]&gt;0,zgłoszenia[[#This Row],[Sposób zakończenia]]," ")</f>
        <v>brak sprzeciwu - zgłoszenie skuteczne</v>
      </c>
      <c r="I489" s="60" t="e">
        <f>IF(#REF!&gt;0,#REF!,"---")</f>
        <v>#REF!</v>
      </c>
    </row>
    <row r="490" spans="1:9" ht="45" x14ac:dyDescent="0.25">
      <c r="A490" s="51" t="str">
        <f>IF(zgłoszenia[[#This Row],[ID]]&gt;0,zgłoszenia[[#This Row],[Lp.]]&amp;" "&amp;zgłoszenia[[#This Row],[ID]]&amp;"
"&amp;zgłoszenia[[#This Row],[Nr kance- laryjny]]&amp;"/P/15","---")</f>
        <v>487 KŻ
9441/P/15</v>
      </c>
      <c r="B49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ob.Mielno; dz. Nr 900</v>
      </c>
      <c r="C490" s="28" t="str">
        <f>IF(zgłoszenia[[#This Row],[Rodzaj zgłoszenia]]&gt;0,zgłoszenia[[#This Row],[Rodzaj zgłoszenia]]," ")</f>
        <v>tymczasowy obiekt - art. 29 ust. 1, pkt 12</v>
      </c>
      <c r="D490" s="47" t="e">
        <f>IF(#REF!&gt;0,#REF!&amp;";
"&amp;#REF!," ")</f>
        <v>#REF!</v>
      </c>
      <c r="E490" s="52" t="str">
        <f ca="1">IF(zgłoszenia[BOŚ Znak sprawy]&gt;0,zgłoszenia[BOŚ Znak sprawy]&amp;"
( "&amp;zgłoszenia[czas rozpatrywania]&amp;" "&amp;"dni )"," ")</f>
        <v>BOŚ.6743.433.2017.KŻ
( 19 dni )</v>
      </c>
      <c r="F490" s="64">
        <f>IF(zgłoszenia[[#This Row],[Data wpływu wniosku]]&gt;0,zgłoszenia[[#This Row],[Data wpływu wniosku]]," ")</f>
        <v>42860</v>
      </c>
      <c r="G490" s="43">
        <f>IF(zgłoszenia[[#This Row],[Data zakończenia sprawy]]&gt;0,zgłoszenia[[#This Row],[Data zakończenia sprawy]]," ")</f>
        <v>42879</v>
      </c>
      <c r="H490" s="44" t="str">
        <f>IF(zgłoszenia[[#This Row],[Sposób zakończenia]]&gt;0,zgłoszenia[[#This Row],[Sposób zakończenia]]," ")</f>
        <v>brak sprzeciwu - zgłoszenie skuteczne</v>
      </c>
      <c r="I490" s="60" t="e">
        <f>IF(#REF!&gt;0,#REF!,"---")</f>
        <v>#REF!</v>
      </c>
    </row>
    <row r="491" spans="1:9" ht="45" x14ac:dyDescent="0.25">
      <c r="A491" s="51" t="str">
        <f>IF(zgłoszenia[[#This Row],[ID]]&gt;0,zgłoszenia[[#This Row],[Lp.]]&amp;" "&amp;zgłoszenia[[#This Row],[ID]]&amp;"
"&amp;zgłoszenia[[#This Row],[Nr kance- laryjny]]&amp;"/P/15","---")</f>
        <v>488 SR
9440/P/15</v>
      </c>
      <c r="B49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ob.Mielno; dz. Nr 295/14</v>
      </c>
      <c r="C491" s="28" t="str">
        <f>IF(zgłoszenia[[#This Row],[Rodzaj zgłoszenia]]&gt;0,zgłoszenia[[#This Row],[Rodzaj zgłoszenia]]," ")</f>
        <v>tymczasowy obiekt - art. 29 ust. 1, pkt 12</v>
      </c>
      <c r="D491" s="47" t="e">
        <f>IF(#REF!&gt;0,#REF!&amp;";
"&amp;#REF!," ")</f>
        <v>#REF!</v>
      </c>
      <c r="E491" s="52" t="str">
        <f ca="1">IF(zgłoszenia[BOŚ Znak sprawy]&gt;0,zgłoszenia[BOŚ Znak sprawy]&amp;"
( "&amp;zgłoszenia[czas rozpatrywania]&amp;" "&amp;"dni )"," ")</f>
        <v>BOŚ.6743.447.2017.SR
( 8 dni )</v>
      </c>
      <c r="F491" s="64">
        <f>IF(zgłoszenia[[#This Row],[Data wpływu wniosku]]&gt;0,zgłoszenia[[#This Row],[Data wpływu wniosku]]," ")</f>
        <v>42863</v>
      </c>
      <c r="G491" s="43">
        <f>IF(zgłoszenia[[#This Row],[Data zakończenia sprawy]]&gt;0,zgłoszenia[[#This Row],[Data zakończenia sprawy]]," ")</f>
        <v>42871</v>
      </c>
      <c r="H491" s="44" t="str">
        <f>IF(zgłoszenia[[#This Row],[Sposób zakończenia]]&gt;0,zgłoszenia[[#This Row],[Sposób zakończenia]]," ")</f>
        <v>brak sprzeciwu - zgłoszenie skuteczne</v>
      </c>
      <c r="I491" s="60" t="e">
        <f>IF(#REF!&gt;0,#REF!,"---")</f>
        <v>#REF!</v>
      </c>
    </row>
    <row r="492" spans="1:9" ht="45" x14ac:dyDescent="0.25">
      <c r="A492" s="51" t="str">
        <f>IF(zgłoszenia[[#This Row],[ID]]&gt;0,zgłoszenia[[#This Row],[Lp.]]&amp;" "&amp;zgłoszenia[[#This Row],[ID]]&amp;"
"&amp;zgłoszenia[[#This Row],[Nr kance- laryjny]]&amp;"/P/15","---")</f>
        <v>489 SR
9439/P/15</v>
      </c>
      <c r="B49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ob.Mielno; dz. Nr 295/14</v>
      </c>
      <c r="C492" s="28" t="str">
        <f>IF(zgłoszenia[[#This Row],[Rodzaj zgłoszenia]]&gt;0,zgłoszenia[[#This Row],[Rodzaj zgłoszenia]]," ")</f>
        <v>tymczasowy obiekt - art. 29 ust. 1, pkt 12</v>
      </c>
      <c r="D492" s="47" t="e">
        <f>IF(#REF!&gt;0,#REF!&amp;";
"&amp;#REF!," ")</f>
        <v>#REF!</v>
      </c>
      <c r="E492" s="52" t="str">
        <f ca="1">IF(zgłoszenia[BOŚ Znak sprawy]&gt;0,zgłoszenia[BOŚ Znak sprawy]&amp;"
( "&amp;zgłoszenia[czas rozpatrywania]&amp;" "&amp;"dni )"," ")</f>
        <v>BOŚ.6743.446.2017.SR
( 18 dni )</v>
      </c>
      <c r="F492" s="64">
        <f>IF(zgłoszenia[[#This Row],[Data wpływu wniosku]]&gt;0,zgłoszenia[[#This Row],[Data wpływu wniosku]]," ")</f>
        <v>42860</v>
      </c>
      <c r="G492" s="43">
        <f>IF(zgłoszenia[[#This Row],[Data zakończenia sprawy]]&gt;0,zgłoszenia[[#This Row],[Data zakończenia sprawy]]," ")</f>
        <v>42878</v>
      </c>
      <c r="H492" s="44" t="str">
        <f>IF(zgłoszenia[[#This Row],[Sposób zakończenia]]&gt;0,zgłoszenia[[#This Row],[Sposób zakończenia]]," ")</f>
        <v>brak sprzeciwu - zgłoszenie skuteczne</v>
      </c>
      <c r="I492" s="60" t="e">
        <f>IF(#REF!&gt;0,#REF!,"---")</f>
        <v>#REF!</v>
      </c>
    </row>
    <row r="493" spans="1:9" ht="45" x14ac:dyDescent="0.25">
      <c r="A493" s="51" t="str">
        <f>IF(zgłoszenia[[#This Row],[ID]]&gt;0,zgłoszenia[[#This Row],[Lp.]]&amp;" "&amp;zgłoszenia[[#This Row],[ID]]&amp;"
"&amp;zgłoszenia[[#This Row],[Nr kance- laryjny]]&amp;"/P/15","---")</f>
        <v>490 SR
9443/P/15</v>
      </c>
      <c r="B49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szyld reklamowy 
gm. Mielno; ob.Mielno; dz. Nr 216/5</v>
      </c>
      <c r="C493" s="28" t="str">
        <f>IF(zgłoszenia[[#This Row],[Rodzaj zgłoszenia]]&gt;0,zgłoszenia[[#This Row],[Rodzaj zgłoszenia]]," ")</f>
        <v>roboty budowlane - art. 29 ust. 2</v>
      </c>
      <c r="D493" s="47" t="e">
        <f>IF(#REF!&gt;0,#REF!&amp;";
"&amp;#REF!," ")</f>
        <v>#REF!</v>
      </c>
      <c r="E493" s="52" t="str">
        <f ca="1">IF(zgłoszenia[BOŚ Znak sprawy]&gt;0,zgłoszenia[BOŚ Znak sprawy]&amp;"
( "&amp;zgłoszenia[czas rozpatrywania]&amp;" "&amp;"dni )"," ")</f>
        <v>BOŚ.6743.445.2017.SR
( 11 dni )</v>
      </c>
      <c r="F493" s="64">
        <f>IF(zgłoszenia[[#This Row],[Data wpływu wniosku]]&gt;0,zgłoszenia[[#This Row],[Data wpływu wniosku]]," ")</f>
        <v>42860</v>
      </c>
      <c r="G493" s="43">
        <f>IF(zgłoszenia[[#This Row],[Data zakończenia sprawy]]&gt;0,zgłoszenia[[#This Row],[Data zakończenia sprawy]]," ")</f>
        <v>42871</v>
      </c>
      <c r="H493" s="44" t="str">
        <f>IF(zgłoszenia[[#This Row],[Sposób zakończenia]]&gt;0,zgłoszenia[[#This Row],[Sposób zakończenia]]," ")</f>
        <v>brak sprzeciwu - zgłoszenie skuteczne</v>
      </c>
      <c r="I493" s="60" t="e">
        <f>IF(#REF!&gt;0,#REF!,"---")</f>
        <v>#REF!</v>
      </c>
    </row>
    <row r="494" spans="1:9" ht="30" x14ac:dyDescent="0.25">
      <c r="A494" s="51" t="str">
        <f>IF(zgłoszenia[[#This Row],[ID]]&gt;0,zgłoszenia[[#This Row],[Lp.]]&amp;" "&amp;zgłoszenia[[#This Row],[ID]]&amp;"
"&amp;zgłoszenia[[#This Row],[Nr kance- laryjny]]&amp;"/P/15","---")</f>
        <v>491 EJ
9442/P/15</v>
      </c>
      <c r="B49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zbiornika bezodpływowego 
gm. Świeszyno; ob.Niedalino; dz. Nr 19/30</v>
      </c>
      <c r="C494" s="28" t="str">
        <f>IF(zgłoszenia[[#This Row],[Rodzaj zgłoszenia]]&gt;0,zgłoszenia[[#This Row],[Rodzaj zgłoszenia]]," ")</f>
        <v>budowa obiektu - art. 29 ust. 1</v>
      </c>
      <c r="D494" s="47" t="e">
        <f>IF(#REF!&gt;0,#REF!&amp;";
"&amp;#REF!," ")</f>
        <v>#REF!</v>
      </c>
      <c r="E494" s="52" t="str">
        <f ca="1">IF(zgłoszenia[BOŚ Znak sprawy]&gt;0,zgłoszenia[BOŚ Znak sprawy]&amp;"
( "&amp;zgłoszenia[czas rozpatrywania]&amp;" "&amp;"dni )"," ")</f>
        <v>BOŚ.6743.427.2017.EJ
( 19 dni )</v>
      </c>
      <c r="F494" s="64">
        <f>IF(zgłoszenia[[#This Row],[Data wpływu wniosku]]&gt;0,zgłoszenia[[#This Row],[Data wpływu wniosku]]," ")</f>
        <v>42860</v>
      </c>
      <c r="G494" s="43">
        <f>IF(zgłoszenia[[#This Row],[Data zakończenia sprawy]]&gt;0,zgłoszenia[[#This Row],[Data zakończenia sprawy]]," ")</f>
        <v>42879</v>
      </c>
      <c r="H494" s="44" t="str">
        <f>IF(zgłoszenia[[#This Row],[Sposób zakończenia]]&gt;0,zgłoszenia[[#This Row],[Sposób zakończenia]]," ")</f>
        <v>brak sprzeciwu - zgłoszenie skuteczne</v>
      </c>
      <c r="I494" s="60" t="e">
        <f>IF(#REF!&gt;0,#REF!,"---")</f>
        <v>#REF!</v>
      </c>
    </row>
    <row r="495" spans="1:9" ht="45" x14ac:dyDescent="0.25">
      <c r="A495" s="51" t="str">
        <f>IF(zgłoszenia[[#This Row],[ID]]&gt;0,zgłoszenia[[#This Row],[Lp.]]&amp;" "&amp;zgłoszenia[[#This Row],[ID]]&amp;"
"&amp;zgłoszenia[[#This Row],[Nr kance- laryjny]]&amp;"/P/15","---")</f>
        <v>492 EJ
9438/P/15</v>
      </c>
      <c r="B49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pasa drogowego drogi powiatowej 
gm. Świeszyno; ob.Dunowo; dz. Nr 74/1</v>
      </c>
      <c r="C495" s="28" t="str">
        <f>IF(zgłoszenia[[#This Row],[Rodzaj zgłoszenia]]&gt;0,zgłoszenia[[#This Row],[Rodzaj zgłoszenia]]," ")</f>
        <v>roboty budowlane - art. 29 ust. 2</v>
      </c>
      <c r="D495" s="47" t="e">
        <f>IF(#REF!&gt;0,#REF!&amp;";
"&amp;#REF!," ")</f>
        <v>#REF!</v>
      </c>
      <c r="E495" s="52" t="str">
        <f ca="1">IF(zgłoszenia[BOŚ Znak sprawy]&gt;0,zgłoszenia[BOŚ Znak sprawy]&amp;"
( "&amp;zgłoszenia[czas rozpatrywania]&amp;" "&amp;"dni )"," ")</f>
        <v>BOŚ.6743.426.2017.EJ
( 19 dni )</v>
      </c>
      <c r="F495" s="64">
        <f>IF(zgłoszenia[[#This Row],[Data wpływu wniosku]]&gt;0,zgłoszenia[[#This Row],[Data wpływu wniosku]]," ")</f>
        <v>42860</v>
      </c>
      <c r="G495" s="43">
        <f>IF(zgłoszenia[[#This Row],[Data zakończenia sprawy]]&gt;0,zgłoszenia[[#This Row],[Data zakończenia sprawy]]," ")</f>
        <v>42879</v>
      </c>
      <c r="H495" s="44" t="str">
        <f>IF(zgłoszenia[[#This Row],[Sposób zakończenia]]&gt;0,zgłoszenia[[#This Row],[Sposób zakończenia]]," ")</f>
        <v>brak sprzeciwu - zgłoszenie skuteczne</v>
      </c>
      <c r="I495" s="60" t="e">
        <f>IF(#REF!&gt;0,#REF!,"---")</f>
        <v>#REF!</v>
      </c>
    </row>
    <row r="496" spans="1:9" ht="60" x14ac:dyDescent="0.25">
      <c r="A496" s="51" t="str">
        <f>IF(zgłoszenia[[#This Row],[ID]]&gt;0,zgłoszenia[[#This Row],[Lp.]]&amp;" "&amp;zgłoszenia[[#This Row],[ID]]&amp;"
"&amp;zgłoszenia[[#This Row],[Nr kance- laryjny]]&amp;"/P/15","---")</f>
        <v>493 EJ
9437/P/15</v>
      </c>
      <c r="B49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przyłącza kablowego i szafki pomiarowej 
gm. Świeszyno; ob.Dunowo; dz. Nr 7/2, 44/1, 88</v>
      </c>
      <c r="C496" s="28" t="str">
        <f>IF(zgłoszenia[[#This Row],[Rodzaj zgłoszenia]]&gt;0,zgłoszenia[[#This Row],[Rodzaj zgłoszenia]]," ")</f>
        <v>budowa obiektu - art. 29 ust. 1</v>
      </c>
      <c r="D496" s="47" t="e">
        <f>IF(#REF!&gt;0,#REF!&amp;";
"&amp;#REF!," ")</f>
        <v>#REF!</v>
      </c>
      <c r="E496" s="52" t="str">
        <f ca="1">IF(zgłoszenia[BOŚ Znak sprawy]&gt;0,zgłoszenia[BOŚ Znak sprawy]&amp;"
( "&amp;zgłoszenia[czas rozpatrywania]&amp;" "&amp;"dni )"," ")</f>
        <v>BOŚ.6743.424.2017.EJ
( 19 dni )</v>
      </c>
      <c r="F496" s="64">
        <f>IF(zgłoszenia[[#This Row],[Data wpływu wniosku]]&gt;0,zgłoszenia[[#This Row],[Data wpływu wniosku]]," ")</f>
        <v>42860</v>
      </c>
      <c r="G496" s="43">
        <f>IF(zgłoszenia[[#This Row],[Data zakończenia sprawy]]&gt;0,zgłoszenia[[#This Row],[Data zakończenia sprawy]]," ")</f>
        <v>42879</v>
      </c>
      <c r="H496" s="44" t="str">
        <f>IF(zgłoszenia[[#This Row],[Sposób zakończenia]]&gt;0,zgłoszenia[[#This Row],[Sposób zakończenia]]," ")</f>
        <v>brak sprzeciwu - zgłoszenie skuteczne</v>
      </c>
      <c r="I496" s="60" t="e">
        <f>IF(#REF!&gt;0,#REF!,"---")</f>
        <v>#REF!</v>
      </c>
    </row>
    <row r="497" spans="1:9" ht="45" x14ac:dyDescent="0.25">
      <c r="A497" s="51" t="str">
        <f>IF(zgłoszenia[[#This Row],[ID]]&gt;0,zgłoszenia[[#This Row],[Lp.]]&amp;" "&amp;zgłoszenia[[#This Row],[ID]]&amp;"
"&amp;zgłoszenia[[#This Row],[Nr kance- laryjny]]&amp;"/P/15","---")</f>
        <v>494 EJ
9550/P/15</v>
      </c>
      <c r="B49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Świeszyno; ob.Niekłonice; dz. Nr 180/34</v>
      </c>
      <c r="C497" s="28" t="str">
        <f>IF(zgłoszenia[[#This Row],[Rodzaj zgłoszenia]]&gt;0,zgłoszenia[[#This Row],[Rodzaj zgłoszenia]]," ")</f>
        <v>jednorodzinne art.29 ust.1 pkt 1a</v>
      </c>
      <c r="D497" s="47" t="e">
        <f>IF(#REF!&gt;0,#REF!&amp;";
"&amp;#REF!," ")</f>
        <v>#REF!</v>
      </c>
      <c r="E497" s="52" t="str">
        <f ca="1">IF(zgłoszenia[BOŚ Znak sprawy]&gt;0,zgłoszenia[BOŚ Znak sprawy]&amp;"
( "&amp;zgłoszenia[czas rozpatrywania]&amp;" "&amp;"dni )"," ")</f>
        <v>BOŚ.6746.44.2017.EJ
( 18 dni )</v>
      </c>
      <c r="F497" s="64">
        <f>IF(zgłoszenia[[#This Row],[Data wpływu wniosku]]&gt;0,zgłoszenia[[#This Row],[Data wpływu wniosku]]," ")</f>
        <v>42863</v>
      </c>
      <c r="G497" s="43">
        <f>IF(zgłoszenia[[#This Row],[Data zakończenia sprawy]]&gt;0,zgłoszenia[[#This Row],[Data zakończenia sprawy]]," ")</f>
        <v>42881</v>
      </c>
      <c r="H497" s="44" t="str">
        <f>IF(zgłoszenia[[#This Row],[Sposób zakończenia]]&gt;0,zgłoszenia[[#This Row],[Sposób zakończenia]]," ")</f>
        <v>decyzja umorzenie</v>
      </c>
      <c r="I497" s="60" t="e">
        <f>IF(#REF!&gt;0,#REF!,"---")</f>
        <v>#REF!</v>
      </c>
    </row>
    <row r="498" spans="1:9" ht="45" x14ac:dyDescent="0.25">
      <c r="A498" s="51" t="str">
        <f>IF(zgłoszenia[[#This Row],[ID]]&gt;0,zgłoszenia[[#This Row],[Lp.]]&amp;" "&amp;zgłoszenia[[#This Row],[ID]]&amp;"
"&amp;zgłoszenia[[#This Row],[Nr kance- laryjny]]&amp;"/P/15","---")</f>
        <v>495 SR
9590/P/15</v>
      </c>
      <c r="B49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budynku gospodarczego 
gm. Manowo; ob.Kretomino; dz. Nr 100</v>
      </c>
      <c r="C498" s="28" t="str">
        <f>IF(zgłoszenia[[#This Row],[Rodzaj zgłoszenia]]&gt;0,zgłoszenia[[#This Row],[Rodzaj zgłoszenia]]," ")</f>
        <v>roboty budowlane - art. 29 ust. 2</v>
      </c>
      <c r="D498" s="47" t="e">
        <f>IF(#REF!&gt;0,#REF!&amp;";
"&amp;#REF!," ")</f>
        <v>#REF!</v>
      </c>
      <c r="E498" s="52" t="str">
        <f ca="1">IF(zgłoszenia[BOŚ Znak sprawy]&gt;0,zgłoszenia[BOŚ Znak sprawy]&amp;"
( "&amp;zgłoszenia[czas rozpatrywania]&amp;" "&amp;"dni )"," ")</f>
        <v>BOŚ.6743.448.2017.SR
( 23 dni )</v>
      </c>
      <c r="F498" s="64">
        <f>IF(zgłoszenia[[#This Row],[Data wpływu wniosku]]&gt;0,zgłoszenia[[#This Row],[Data wpływu wniosku]]," ")</f>
        <v>42863</v>
      </c>
      <c r="G498" s="43">
        <f>IF(zgłoszenia[[#This Row],[Data zakończenia sprawy]]&gt;0,zgłoszenia[[#This Row],[Data zakończenia sprawy]]," ")</f>
        <v>42886</v>
      </c>
      <c r="H498" s="44" t="str">
        <f>IF(zgłoszenia[[#This Row],[Sposób zakończenia]]&gt;0,zgłoszenia[[#This Row],[Sposób zakończenia]]," ")</f>
        <v>brak sprzeciwu - zgłoszenie skuteczne</v>
      </c>
      <c r="I498" s="60" t="e">
        <f>IF(#REF!&gt;0,#REF!,"---")</f>
        <v>#REF!</v>
      </c>
    </row>
    <row r="499" spans="1:9" ht="45" x14ac:dyDescent="0.25">
      <c r="A499" s="51" t="str">
        <f>IF(zgłoszenia[[#This Row],[ID]]&gt;0,zgłoszenia[[#This Row],[Lp.]]&amp;" "&amp;zgłoszenia[[#This Row],[ID]]&amp;"
"&amp;zgłoszenia[[#This Row],[Nr kance- laryjny]]&amp;"/P/15","---")</f>
        <v>496 AŁ
6645/P/15</v>
      </c>
      <c r="B49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okien i dachu 
gm. Mielno; ob.Chłopy; dz. Nr 17</v>
      </c>
      <c r="C499" s="28" t="str">
        <f>IF(zgłoszenia[[#This Row],[Rodzaj zgłoszenia]]&gt;0,zgłoszenia[[#This Row],[Rodzaj zgłoszenia]]," ")</f>
        <v>roboty budowlane - art. 29 ust. 2</v>
      </c>
      <c r="D499" s="47" t="e">
        <f>IF(#REF!&gt;0,#REF!&amp;";
"&amp;#REF!," ")</f>
        <v>#REF!</v>
      </c>
      <c r="E499" s="52" t="str">
        <f ca="1">IF(zgłoszenia[BOŚ Znak sprawy]&gt;0,zgłoszenia[BOŚ Znak sprawy]&amp;"
( "&amp;zgłoszenia[czas rozpatrywania]&amp;" "&amp;"dni )"," ")</f>
        <v>BOŚ.6743.428.2017.AŁ
( 16 dni )</v>
      </c>
      <c r="F499" s="64">
        <f>IF(zgłoszenia[[#This Row],[Data wpływu wniosku]]&gt;0,zgłoszenia[[#This Row],[Data wpływu wniosku]]," ")</f>
        <v>42864</v>
      </c>
      <c r="G499" s="43">
        <f>IF(zgłoszenia[[#This Row],[Data zakończenia sprawy]]&gt;0,zgłoszenia[[#This Row],[Data zakończenia sprawy]]," ")</f>
        <v>42880</v>
      </c>
      <c r="H499" s="44" t="str">
        <f>IF(zgłoszenia[[#This Row],[Sposób zakończenia]]&gt;0,zgłoszenia[[#This Row],[Sposób zakończenia]]," ")</f>
        <v>brak sprzeciwu - zgłoszenie skuteczne</v>
      </c>
      <c r="I499" s="60" t="e">
        <f>IF(#REF!&gt;0,#REF!,"---")</f>
        <v>#REF!</v>
      </c>
    </row>
    <row r="500" spans="1:9" ht="45" x14ac:dyDescent="0.25">
      <c r="A500" s="51" t="str">
        <f>IF(zgłoszenia[[#This Row],[ID]]&gt;0,zgłoszenia[[#This Row],[Lp.]]&amp;" "&amp;zgłoszenia[[#This Row],[ID]]&amp;"
"&amp;zgłoszenia[[#This Row],[Nr kance- laryjny]]&amp;"/P/15","---")</f>
        <v>497 KŻ
9717/P/15</v>
      </c>
      <c r="B50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domek rekreacji indywidualnej ze zbiornikiem bezodpływowym 
gm. Mielno; ob.Gąski; dz. Nr 146/31</v>
      </c>
      <c r="C500" s="28" t="str">
        <f>IF(zgłoszenia[[#This Row],[Rodzaj zgłoszenia]]&gt;0,zgłoszenia[[#This Row],[Rodzaj zgłoszenia]]," ")</f>
        <v>budowa obiektu - art. 29 ust. 1</v>
      </c>
      <c r="D500" s="47" t="e">
        <f>IF(#REF!&gt;0,#REF!&amp;";
"&amp;#REF!," ")</f>
        <v>#REF!</v>
      </c>
      <c r="E500" s="52" t="str">
        <f ca="1">IF(zgłoszenia[BOŚ Znak sprawy]&gt;0,zgłoszenia[BOŚ Znak sprawy]&amp;"
( "&amp;zgłoszenia[czas rozpatrywania]&amp;" "&amp;"dni )"," ")</f>
        <v>BOŚ.6743.435.2017.KŻ
( 20 dni )</v>
      </c>
      <c r="F500" s="64">
        <f>IF(zgłoszenia[[#This Row],[Data wpływu wniosku]]&gt;0,zgłoszenia[[#This Row],[Data wpływu wniosku]]," ")</f>
        <v>42865</v>
      </c>
      <c r="G500" s="43">
        <f>IF(zgłoszenia[[#This Row],[Data zakończenia sprawy]]&gt;0,zgłoszenia[[#This Row],[Data zakończenia sprawy]]," ")</f>
        <v>42885</v>
      </c>
      <c r="H500" s="44" t="str">
        <f>IF(zgłoszenia[[#This Row],[Sposób zakończenia]]&gt;0,zgłoszenia[[#This Row],[Sposób zakończenia]]," ")</f>
        <v>brak sprzeciwu - zgłoszenie skuteczne</v>
      </c>
      <c r="I500" s="60" t="e">
        <f>IF(#REF!&gt;0,#REF!,"---")</f>
        <v>#REF!</v>
      </c>
    </row>
    <row r="501" spans="1:9" ht="30" x14ac:dyDescent="0.25">
      <c r="A501" s="51" t="str">
        <f>IF(zgłoszenia[[#This Row],[ID]]&gt;0,zgłoszenia[[#This Row],[Lp.]]&amp;" "&amp;zgłoszenia[[#This Row],[ID]]&amp;"
"&amp;zgłoszenia[[#This Row],[Nr kance- laryjny]]&amp;"/P/15","---")</f>
        <v>498 KŻ
9716/P/15</v>
      </c>
      <c r="B50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rekreacyjny 
gm. Mielno; ob.Gąski; dz. Nr 149/12</v>
      </c>
      <c r="C501" s="28" t="str">
        <f>IF(zgłoszenia[[#This Row],[Rodzaj zgłoszenia]]&gt;0,zgłoszenia[[#This Row],[Rodzaj zgłoszenia]]," ")</f>
        <v>budowa obiektu - art. 29 ust. 1</v>
      </c>
      <c r="D501" s="47" t="e">
        <f>IF(#REF!&gt;0,#REF!&amp;";
"&amp;#REF!," ")</f>
        <v>#REF!</v>
      </c>
      <c r="E501" s="52" t="str">
        <f ca="1">IF(zgłoszenia[BOŚ Znak sprawy]&gt;0,zgłoszenia[BOŚ Znak sprawy]&amp;"
( "&amp;zgłoszenia[czas rozpatrywania]&amp;" "&amp;"dni )"," ")</f>
        <v>BOŚ.6743.436.2017.KŻ
( 40 dni )</v>
      </c>
      <c r="F501" s="64">
        <f>IF(zgłoszenia[[#This Row],[Data wpływu wniosku]]&gt;0,zgłoszenia[[#This Row],[Data wpływu wniosku]]," ")</f>
        <v>42865</v>
      </c>
      <c r="G501" s="43">
        <f>IF(zgłoszenia[[#This Row],[Data zakończenia sprawy]]&gt;0,zgłoszenia[[#This Row],[Data zakończenia sprawy]]," ")</f>
        <v>42905</v>
      </c>
      <c r="H501" s="44" t="str">
        <f>IF(zgłoszenia[[#This Row],[Sposób zakończenia]]&gt;0,zgłoszenia[[#This Row],[Sposób zakończenia]]," ")</f>
        <v>brak sprzeciwu - zgłoszenie skuteczne</v>
      </c>
      <c r="I501" s="60" t="e">
        <f>IF(#REF!&gt;0,#REF!,"---")</f>
        <v>#REF!</v>
      </c>
    </row>
    <row r="502" spans="1:9" ht="45" x14ac:dyDescent="0.25">
      <c r="A502" s="51" t="str">
        <f>IF(zgłoszenia[[#This Row],[ID]]&gt;0,zgłoszenia[[#This Row],[Lp.]]&amp;" "&amp;zgłoszenia[[#This Row],[ID]]&amp;"
"&amp;zgłoszenia[[#This Row],[Nr kance- laryjny]]&amp;"/P/15","---")</f>
        <v>499 KŻ
9810/P/15</v>
      </c>
      <c r="B50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sposobu użytkowania 
gm. Mielno; ob.Mielno; dz. Nr 164/8</v>
      </c>
      <c r="C502" s="28" t="str">
        <f>IF(zgłoszenia[[#This Row],[Rodzaj zgłoszenia]]&gt;0,zgłoszenia[[#This Row],[Rodzaj zgłoszenia]]," ")</f>
        <v>zmiana sposobu użytkowania - atr. 71</v>
      </c>
      <c r="D502" s="47" t="e">
        <f>IF(#REF!&gt;0,#REF!&amp;";
"&amp;#REF!," ")</f>
        <v>#REF!</v>
      </c>
      <c r="E502" s="52" t="str">
        <f ca="1">IF(zgłoszenia[BOŚ Znak sprawy]&gt;0,zgłoszenia[BOŚ Znak sprawy]&amp;"
( "&amp;zgłoszenia[czas rozpatrywania]&amp;" "&amp;"dni )"," ")</f>
        <v>BOŚ.6743.437.2017.KŻ
( 26 dni )</v>
      </c>
      <c r="F502" s="64">
        <f>IF(zgłoszenia[[#This Row],[Data wpływu wniosku]]&gt;0,zgłoszenia[[#This Row],[Data wpływu wniosku]]," ")</f>
        <v>42865</v>
      </c>
      <c r="G502" s="43">
        <f>IF(zgłoszenia[[#This Row],[Data zakończenia sprawy]]&gt;0,zgłoszenia[[#This Row],[Data zakończenia sprawy]]," ")</f>
        <v>42891</v>
      </c>
      <c r="H502" s="44" t="str">
        <f>IF(zgłoszenia[[#This Row],[Sposób zakończenia]]&gt;0,zgłoszenia[[#This Row],[Sposób zakończenia]]," ")</f>
        <v>decyzja umorzenie</v>
      </c>
      <c r="I502" s="60" t="e">
        <f>IF(#REF!&gt;0,#REF!,"---")</f>
        <v>#REF!</v>
      </c>
    </row>
    <row r="503" spans="1:9" ht="30" x14ac:dyDescent="0.25">
      <c r="A503" s="51" t="str">
        <f>IF(zgłoszenia[[#This Row],[ID]]&gt;0,zgłoszenia[[#This Row],[Lp.]]&amp;" "&amp;zgłoszenia[[#This Row],[ID]]&amp;"
"&amp;zgłoszenia[[#This Row],[Nr kance- laryjny]]&amp;"/P/15","---")</f>
        <v>500 IN
9757/P/15</v>
      </c>
      <c r="B50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jendorodzinny 
gm. Będzino; ob.Mścice; dz. Nr 107/28</v>
      </c>
      <c r="C503" s="28" t="str">
        <f>IF(zgłoszenia[[#This Row],[Rodzaj zgłoszenia]]&gt;0,zgłoszenia[[#This Row],[Rodzaj zgłoszenia]]," ")</f>
        <v>jednorodzinne art.29 ust.1 pkt 1a</v>
      </c>
      <c r="D503" s="47" t="e">
        <f>IF(#REF!&gt;0,#REF!&amp;";
"&amp;#REF!," ")</f>
        <v>#REF!</v>
      </c>
      <c r="E503" s="52" t="str">
        <f ca="1">IF(zgłoszenia[BOŚ Znak sprawy]&gt;0,zgłoszenia[BOŚ Znak sprawy]&amp;"
( "&amp;zgłoszenia[czas rozpatrywania]&amp;" "&amp;"dni )"," ")</f>
        <v>BOŚ.6746.47.2017.IN
( 20 dni )</v>
      </c>
      <c r="F503" s="64">
        <f>IF(zgłoszenia[[#This Row],[Data wpływu wniosku]]&gt;0,zgłoszenia[[#This Row],[Data wpływu wniosku]]," ")</f>
        <v>42865</v>
      </c>
      <c r="G503" s="43">
        <f>IF(zgłoszenia[[#This Row],[Data zakończenia sprawy]]&gt;0,zgłoszenia[[#This Row],[Data zakończenia sprawy]]," ")</f>
        <v>42885</v>
      </c>
      <c r="H503" s="44" t="str">
        <f>IF(zgłoszenia[[#This Row],[Sposób zakończenia]]&gt;0,zgłoszenia[[#This Row],[Sposób zakończenia]]," ")</f>
        <v>brak sprzeciwu - zgłoszenie skuteczne</v>
      </c>
      <c r="I503" s="60" t="e">
        <f>IF(#REF!&gt;0,#REF!,"---")</f>
        <v>#REF!</v>
      </c>
    </row>
    <row r="504" spans="1:9" ht="45" x14ac:dyDescent="0.25">
      <c r="A504" s="51" t="str">
        <f>IF(zgłoszenia[[#This Row],[ID]]&gt;0,zgłoszenia[[#This Row],[Lp.]]&amp;" "&amp;zgłoszenia[[#This Row],[ID]]&amp;"
"&amp;zgłoszenia[[#This Row],[Nr kance- laryjny]]&amp;"/P/15","---")</f>
        <v>501 KŻ
9750/P/15</v>
      </c>
      <c r="B50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6 domków letniskowych tymczasowych 
gm. Mielno; ob.Łazy; dz. Nr 19/1, 19/2</v>
      </c>
      <c r="C504" s="28" t="str">
        <f>IF(zgłoszenia[[#This Row],[Rodzaj zgłoszenia]]&gt;0,zgłoszenia[[#This Row],[Rodzaj zgłoszenia]]," ")</f>
        <v>tymczasowy obiekt - art. 29 ust. 1, pkt 12</v>
      </c>
      <c r="D504" s="47" t="e">
        <f>IF(#REF!&gt;0,#REF!&amp;";
"&amp;#REF!," ")</f>
        <v>#REF!</v>
      </c>
      <c r="E504" s="52" t="str">
        <f ca="1">IF(zgłoszenia[BOŚ Znak sprawy]&gt;0,zgłoszenia[BOŚ Znak sprawy]&amp;"
( "&amp;zgłoszenia[czas rozpatrywania]&amp;" "&amp;"dni )"," ")</f>
        <v>BOŚ.6743.434.2017.KŻ
( 14 dni )</v>
      </c>
      <c r="F504" s="64">
        <f>IF(zgłoszenia[[#This Row],[Data wpływu wniosku]]&gt;0,zgłoszenia[[#This Row],[Data wpływu wniosku]]," ")</f>
        <v>42865</v>
      </c>
      <c r="G504" s="43">
        <f>IF(zgłoszenia[[#This Row],[Data zakończenia sprawy]]&gt;0,zgłoszenia[[#This Row],[Data zakończenia sprawy]]," ")</f>
        <v>42879</v>
      </c>
      <c r="H504" s="44" t="str">
        <f>IF(zgłoszenia[[#This Row],[Sposób zakończenia]]&gt;0,zgłoszenia[[#This Row],[Sposób zakończenia]]," ")</f>
        <v>decyzja sprzeciwu</v>
      </c>
      <c r="I504" s="60" t="e">
        <f>IF(#REF!&gt;0,#REF!,"---")</f>
        <v>#REF!</v>
      </c>
    </row>
    <row r="505" spans="1:9" ht="45" x14ac:dyDescent="0.25">
      <c r="A505" s="51" t="str">
        <f>IF(zgłoszenia[[#This Row],[ID]]&gt;0,zgłoszenia[[#This Row],[Lp.]]&amp;" "&amp;zgłoszenia[[#This Row],[ID]]&amp;"
"&amp;zgłoszenia[[#This Row],[Nr kance- laryjny]]&amp;"/P/15","---")</f>
        <v>502 KŻ
9780/P/15</v>
      </c>
      <c r="B50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wodociąg 
gm. Mielno; ob.Łazy; dz. Nr 103/28, 103/9, 103/11, 103/47</v>
      </c>
      <c r="C505" s="28" t="str">
        <f>IF(zgłoszenia[[#This Row],[Rodzaj zgłoszenia]]&gt;0,zgłoszenia[[#This Row],[Rodzaj zgłoszenia]]," ")</f>
        <v>sieci art.29 ust.1 pkt 19a</v>
      </c>
      <c r="D505" s="47" t="e">
        <f>IF(#REF!&gt;0,#REF!&amp;";
"&amp;#REF!," ")</f>
        <v>#REF!</v>
      </c>
      <c r="E505" s="52" t="str">
        <f ca="1">IF(zgłoszenia[BOŚ Znak sprawy]&gt;0,zgłoszenia[BOŚ Znak sprawy]&amp;"
( "&amp;zgłoszenia[czas rozpatrywania]&amp;" "&amp;"dni )"," ")</f>
        <v>BOŚ.6748.26.2017.KŻ
( 20 dni )</v>
      </c>
      <c r="F505" s="64">
        <f>IF(zgłoszenia[[#This Row],[Data wpływu wniosku]]&gt;0,zgłoszenia[[#This Row],[Data wpływu wniosku]]," ")</f>
        <v>42865</v>
      </c>
      <c r="G505" s="43">
        <f>IF(zgłoszenia[[#This Row],[Data zakończenia sprawy]]&gt;0,zgłoszenia[[#This Row],[Data zakończenia sprawy]]," ")</f>
        <v>42885</v>
      </c>
      <c r="H505" s="44" t="str">
        <f>IF(zgłoszenia[[#This Row],[Sposób zakończenia]]&gt;0,zgłoszenia[[#This Row],[Sposób zakończenia]]," ")</f>
        <v>brak sprzeciwu - zgłoszenie skuteczne</v>
      </c>
      <c r="I505" s="60" t="e">
        <f>IF(#REF!&gt;0,#REF!,"---")</f>
        <v>#REF!</v>
      </c>
    </row>
    <row r="506" spans="1:9" ht="45" x14ac:dyDescent="0.25">
      <c r="A506" s="51" t="str">
        <f>IF(zgłoszenia[[#This Row],[ID]]&gt;0,zgłoszenia[[#This Row],[Lp.]]&amp;" "&amp;zgłoszenia[[#This Row],[ID]]&amp;"
"&amp;zgłoszenia[[#This Row],[Nr kance- laryjny]]&amp;"/P/15","---")</f>
        <v>503 KŻ
9874/P/15</v>
      </c>
      <c r="B50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ob.Sarbinowo; dz. Nr 368/3</v>
      </c>
      <c r="C506" s="28" t="str">
        <f>IF(zgłoszenia[[#This Row],[Rodzaj zgłoszenia]]&gt;0,zgłoszenia[[#This Row],[Rodzaj zgłoszenia]]," ")</f>
        <v>tymczasowy obiekt - art. 29 ust. 1, pkt 12</v>
      </c>
      <c r="D506" s="47" t="e">
        <f>IF(#REF!&gt;0,#REF!&amp;";
"&amp;#REF!," ")</f>
        <v>#REF!</v>
      </c>
      <c r="E506" s="52" t="str">
        <f ca="1">IF(zgłoszenia[BOŚ Znak sprawy]&gt;0,zgłoszenia[BOŚ Znak sprawy]&amp;"
( "&amp;zgłoszenia[czas rozpatrywania]&amp;" "&amp;"dni )"," ")</f>
        <v>BOŚ.6743.452.2017.KŻ
( 11 dni )</v>
      </c>
      <c r="F506" s="64">
        <f>IF(zgłoszenia[[#This Row],[Data wpływu wniosku]]&gt;0,zgłoszenia[[#This Row],[Data wpływu wniosku]]," ")</f>
        <v>42866</v>
      </c>
      <c r="G506" s="43">
        <f>IF(zgłoszenia[[#This Row],[Data zakończenia sprawy]]&gt;0,zgłoszenia[[#This Row],[Data zakończenia sprawy]]," ")</f>
        <v>42877</v>
      </c>
      <c r="H506" s="44" t="str">
        <f>IF(zgłoszenia[[#This Row],[Sposób zakończenia]]&gt;0,zgłoszenia[[#This Row],[Sposób zakończenia]]," ")</f>
        <v>decyzja sprzeciwu</v>
      </c>
      <c r="I506" s="60" t="e">
        <f>IF(#REF!&gt;0,#REF!,"---")</f>
        <v>#REF!</v>
      </c>
    </row>
    <row r="507" spans="1:9" ht="45" x14ac:dyDescent="0.25">
      <c r="A507" s="51" t="str">
        <f>IF(zgłoszenia[[#This Row],[ID]]&gt;0,zgłoszenia[[#This Row],[Lp.]]&amp;" "&amp;zgłoszenia[[#This Row],[ID]]&amp;"
"&amp;zgłoszenia[[#This Row],[Nr kance- laryjny]]&amp;"/P/15","---")</f>
        <v>504 AA
9876/P/15</v>
      </c>
      <c r="B50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obiektu budowlanego 
gm. Polanów; ob.Jacinki; dz. Nr 49</v>
      </c>
      <c r="C507" s="28" t="str">
        <f>IF(zgłoszenia[[#This Row],[Rodzaj zgłoszenia]]&gt;0,zgłoszenia[[#This Row],[Rodzaj zgłoszenia]]," ")</f>
        <v>roboty budowlane - art. 29 ust. 2</v>
      </c>
      <c r="D507" s="47" t="e">
        <f>IF(#REF!&gt;0,#REF!&amp;";
"&amp;#REF!," ")</f>
        <v>#REF!</v>
      </c>
      <c r="E507" s="52" t="str">
        <f ca="1">IF(zgłoszenia[BOŚ Znak sprawy]&gt;0,zgłoszenia[BOŚ Znak sprawy]&amp;"
( "&amp;zgłoszenia[czas rozpatrywania]&amp;" "&amp;"dni )"," ")</f>
        <v>BOŚ.6743.440.2017.AA
( 42 dni )</v>
      </c>
      <c r="F507" s="64">
        <f>IF(zgłoszenia[[#This Row],[Data wpływu wniosku]]&gt;0,zgłoszenia[[#This Row],[Data wpływu wniosku]]," ")</f>
        <v>42866</v>
      </c>
      <c r="G507" s="43">
        <f>IF(zgłoszenia[[#This Row],[Data zakończenia sprawy]]&gt;0,zgłoszenia[[#This Row],[Data zakończenia sprawy]]," ")</f>
        <v>42908</v>
      </c>
      <c r="H507" s="44" t="str">
        <f>IF(zgłoszenia[[#This Row],[Sposób zakończenia]]&gt;0,zgłoszenia[[#This Row],[Sposób zakończenia]]," ")</f>
        <v>decyzja umorzenie</v>
      </c>
      <c r="I507" s="60" t="e">
        <f>IF(#REF!&gt;0,#REF!,"---")</f>
        <v>#REF!</v>
      </c>
    </row>
    <row r="508" spans="1:9" ht="30" x14ac:dyDescent="0.25">
      <c r="A508" s="51" t="str">
        <f>IF(zgłoszenia[[#This Row],[ID]]&gt;0,zgłoszenia[[#This Row],[Lp.]]&amp;" "&amp;zgłoszenia[[#This Row],[ID]]&amp;"
"&amp;zgłoszenia[[#This Row],[Nr kance- laryjny]]&amp;"/P/15","---")</f>
        <v>505 AA
9873/P/15</v>
      </c>
      <c r="B50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szambo ekologiczne 
gm. Polanów; ob.Kościernica; dz. Nr 22/4</v>
      </c>
      <c r="C508" s="28" t="str">
        <f>IF(zgłoszenia[[#This Row],[Rodzaj zgłoszenia]]&gt;0,zgłoszenia[[#This Row],[Rodzaj zgłoszenia]]," ")</f>
        <v>budowa obiektu - art. 29 ust. 1</v>
      </c>
      <c r="D508" s="47" t="e">
        <f>IF(#REF!&gt;0,#REF!&amp;";
"&amp;#REF!," ")</f>
        <v>#REF!</v>
      </c>
      <c r="E508" s="52" t="str">
        <f ca="1">IF(zgłoszenia[BOŚ Znak sprawy]&gt;0,zgłoszenia[BOŚ Znak sprawy]&amp;"
( "&amp;zgłoszenia[czas rozpatrywania]&amp;" "&amp;"dni )"," ")</f>
        <v>BOŚ.6743.439.2017.AA
( 48 dni )</v>
      </c>
      <c r="F508" s="64">
        <f>IF(zgłoszenia[[#This Row],[Data wpływu wniosku]]&gt;0,zgłoszenia[[#This Row],[Data wpływu wniosku]]," ")</f>
        <v>42866</v>
      </c>
      <c r="G508" s="43">
        <f>IF(zgłoszenia[[#This Row],[Data zakończenia sprawy]]&gt;0,zgłoszenia[[#This Row],[Data zakończenia sprawy]]," ")</f>
        <v>42914</v>
      </c>
      <c r="H508" s="44" t="str">
        <f>IF(zgłoszenia[[#This Row],[Sposób zakończenia]]&gt;0,zgłoszenia[[#This Row],[Sposób zakończenia]]," ")</f>
        <v>brak sprzeciwu - zgłoszenie skuteczne</v>
      </c>
      <c r="I508" s="60" t="e">
        <f>IF(#REF!&gt;0,#REF!,"---")</f>
        <v>#REF!</v>
      </c>
    </row>
    <row r="509" spans="1:9" ht="45" x14ac:dyDescent="0.25">
      <c r="A509" s="51" t="str">
        <f>IF(zgłoszenia[[#This Row],[ID]]&gt;0,zgłoszenia[[#This Row],[Lp.]]&amp;" "&amp;zgłoszenia[[#This Row],[ID]]&amp;"
"&amp;zgłoszenia[[#This Row],[Nr kance- laryjny]]&amp;"/P/15","---")</f>
        <v>506 ŁD
9877/P/15</v>
      </c>
      <c r="B50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Biesiekierz; ob.Stare Bielice; dz. Nr 62/3</v>
      </c>
      <c r="C509" s="28" t="str">
        <f>IF(zgłoszenia[[#This Row],[Rodzaj zgłoszenia]]&gt;0,zgłoszenia[[#This Row],[Rodzaj zgłoszenia]]," ")</f>
        <v>budowa obiektu - art. 29 ust. 1</v>
      </c>
      <c r="D509" s="47" t="e">
        <f>IF(#REF!&gt;0,#REF!&amp;";
"&amp;#REF!," ")</f>
        <v>#REF!</v>
      </c>
      <c r="E509" s="52" t="str">
        <f ca="1">IF(zgłoszenia[BOŚ Znak sprawy]&gt;0,zgłoszenia[BOŚ Znak sprawy]&amp;"
( "&amp;zgłoszenia[czas rozpatrywania]&amp;" "&amp;"dni )"," ")</f>
        <v>BOŚ.6743.481.2017.ŁD
( 19 dni )</v>
      </c>
      <c r="F509" s="64">
        <f>IF(zgłoszenia[[#This Row],[Data wpływu wniosku]]&gt;0,zgłoszenia[[#This Row],[Data wpływu wniosku]]," ")</f>
        <v>42866</v>
      </c>
      <c r="G509" s="43">
        <f>IF(zgłoszenia[[#This Row],[Data zakończenia sprawy]]&gt;0,zgłoszenia[[#This Row],[Data zakończenia sprawy]]," ")</f>
        <v>42885</v>
      </c>
      <c r="H509" s="44" t="str">
        <f>IF(zgłoszenia[[#This Row],[Sposób zakończenia]]&gt;0,zgłoszenia[[#This Row],[Sposób zakończenia]]," ")</f>
        <v>brak sprzeciwu - zgłoszenie skuteczne</v>
      </c>
      <c r="I509" s="60" t="e">
        <f>IF(#REF!&gt;0,#REF!,"---")</f>
        <v>#REF!</v>
      </c>
    </row>
    <row r="510" spans="1:9" ht="30" x14ac:dyDescent="0.25">
      <c r="A510" s="51" t="str">
        <f>IF(zgłoszenia[[#This Row],[ID]]&gt;0,zgłoszenia[[#This Row],[Lp.]]&amp;" "&amp;zgłoszenia[[#This Row],[ID]]&amp;"
"&amp;zgłoszenia[[#This Row],[Nr kance- laryjny]]&amp;"/P/15","---")</f>
        <v>507 EJ
9878/P/15</v>
      </c>
      <c r="B51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oranżeria 
gm. Świeszyno; ob.Niekłonice; dz. Nr 97/17</v>
      </c>
      <c r="C510" s="28" t="str">
        <f>IF(zgłoszenia[[#This Row],[Rodzaj zgłoszenia]]&gt;0,zgłoszenia[[#This Row],[Rodzaj zgłoszenia]]," ")</f>
        <v>budowa obiektu - art. 29 ust. 1</v>
      </c>
      <c r="D510" s="47" t="e">
        <f>IF(#REF!&gt;0,#REF!&amp;";
"&amp;#REF!," ")</f>
        <v>#REF!</v>
      </c>
      <c r="E510" s="52" t="str">
        <f ca="1">IF(zgłoszenia[BOŚ Znak sprawy]&gt;0,zgłoszenia[BOŚ Znak sprawy]&amp;"
( "&amp;zgłoszenia[czas rozpatrywania]&amp;" "&amp;"dni )"," ")</f>
        <v>BOŚ.6743.438.2017.EJ
( 20 dni )</v>
      </c>
      <c r="F510" s="64">
        <f>IF(zgłoszenia[[#This Row],[Data wpływu wniosku]]&gt;0,zgłoszenia[[#This Row],[Data wpływu wniosku]]," ")</f>
        <v>42866</v>
      </c>
      <c r="G510" s="43">
        <f>IF(zgłoszenia[[#This Row],[Data zakończenia sprawy]]&gt;0,zgłoszenia[[#This Row],[Data zakończenia sprawy]]," ")</f>
        <v>42886</v>
      </c>
      <c r="H510" s="44" t="str">
        <f>IF(zgłoszenia[[#This Row],[Sposób zakończenia]]&gt;0,zgłoszenia[[#This Row],[Sposób zakończenia]]," ")</f>
        <v>brak sprzeciwu - zgłoszenie skuteczne</v>
      </c>
      <c r="I510" s="60" t="e">
        <f>IF(#REF!&gt;0,#REF!,"---")</f>
        <v>#REF!</v>
      </c>
    </row>
    <row r="511" spans="1:9" ht="45" x14ac:dyDescent="0.25">
      <c r="A511" s="51" t="str">
        <f>IF(zgłoszenia[[#This Row],[ID]]&gt;0,zgłoszenia[[#This Row],[Lp.]]&amp;" "&amp;zgłoszenia[[#This Row],[ID]]&amp;"
"&amp;zgłoszenia[[#This Row],[Nr kance- laryjny]]&amp;"/P/15","---")</f>
        <v>508 WK
9875/P/15</v>
      </c>
      <c r="B51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
gm. Mielno; ob.Mielno; dz. Nr 230</v>
      </c>
      <c r="C511" s="28" t="str">
        <f>IF(zgłoszenia[[#This Row],[Rodzaj zgłoszenia]]&gt;0,zgłoszenia[[#This Row],[Rodzaj zgłoszenia]]," ")</f>
        <v>tymczasowy obiekt - art. 29 ust. 1, pkt 12</v>
      </c>
      <c r="D511" s="47" t="e">
        <f>IF(#REF!&gt;0,#REF!&amp;";
"&amp;#REF!," ")</f>
        <v>#REF!</v>
      </c>
      <c r="E511" s="52" t="str">
        <f ca="1">IF(zgłoszenia[BOŚ Znak sprawy]&gt;0,zgłoszenia[BOŚ Znak sprawy]&amp;"
( "&amp;zgłoszenia[czas rozpatrywania]&amp;" "&amp;"dni )"," ")</f>
        <v>BOŚ.6743.442.2017.WK
( 25 dni )</v>
      </c>
      <c r="F511" s="64">
        <f>IF(zgłoszenia[[#This Row],[Data wpływu wniosku]]&gt;0,zgłoszenia[[#This Row],[Data wpływu wniosku]]," ")</f>
        <v>42866</v>
      </c>
      <c r="G511" s="43">
        <f>IF(zgłoszenia[[#This Row],[Data zakończenia sprawy]]&gt;0,zgłoszenia[[#This Row],[Data zakończenia sprawy]]," ")</f>
        <v>42891</v>
      </c>
      <c r="H511" s="44" t="str">
        <f>IF(zgłoszenia[[#This Row],[Sposób zakończenia]]&gt;0,zgłoszenia[[#This Row],[Sposób zakończenia]]," ")</f>
        <v>decyzja sprzeciwu</v>
      </c>
      <c r="I511" s="60" t="e">
        <f>IF(#REF!&gt;0,#REF!,"---")</f>
        <v>#REF!</v>
      </c>
    </row>
    <row r="512" spans="1:9" ht="45" x14ac:dyDescent="0.25">
      <c r="A512" s="51" t="str">
        <f>IF(zgłoszenia[[#This Row],[ID]]&gt;0,zgłoszenia[[#This Row],[Lp.]]&amp;" "&amp;zgłoszenia[[#This Row],[ID]]&amp;"
"&amp;zgłoszenia[[#This Row],[Nr kance- laryjny]]&amp;"/P/15","---")</f>
        <v>509 AŁ
9856/P/17/P/15</v>
      </c>
      <c r="B51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- punkt gastronomiczny 
gm. Mielno; ob.Sarbinowo; dz. Nr 443/2</v>
      </c>
      <c r="C512" s="28" t="str">
        <f>IF(zgłoszenia[[#This Row],[Rodzaj zgłoszenia]]&gt;0,zgłoszenia[[#This Row],[Rodzaj zgłoszenia]]," ")</f>
        <v>tymczasowy obiekt - art. 29 ust. 1, pkt 12</v>
      </c>
      <c r="D512" s="47" t="e">
        <f>IF(#REF!&gt;0,#REF!&amp;";
"&amp;#REF!," ")</f>
        <v>#REF!</v>
      </c>
      <c r="E512" s="52" t="str">
        <f ca="1">IF(zgłoszenia[BOŚ Znak sprawy]&gt;0,zgłoszenia[BOŚ Znak sprawy]&amp;"
( "&amp;zgłoszenia[czas rozpatrywania]&amp;" "&amp;"dni )"," ")</f>
        <v>BOŚ.6743.431.2017.AŁ
( 0 dni )</v>
      </c>
      <c r="F512" s="64">
        <f>IF(zgłoszenia[[#This Row],[Data wpływu wniosku]]&gt;0,zgłoszenia[[#This Row],[Data wpływu wniosku]]," ")</f>
        <v>42866</v>
      </c>
      <c r="G512" s="43">
        <f>IF(zgłoszenia[[#This Row],[Data zakończenia sprawy]]&gt;0,zgłoszenia[[#This Row],[Data zakończenia sprawy]]," ")</f>
        <v>42866</v>
      </c>
      <c r="H512" s="44" t="str">
        <f>IF(zgłoszenia[[#This Row],[Sposób zakończenia]]&gt;0,zgłoszenia[[#This Row],[Sposób zakończenia]]," ")</f>
        <v>brak sprzeciwu - zgłoszenie skuteczne</v>
      </c>
      <c r="I512" s="60" t="e">
        <f>IF(#REF!&gt;0,#REF!,"---")</f>
        <v>#REF!</v>
      </c>
    </row>
    <row r="513" spans="1:9" ht="45" x14ac:dyDescent="0.25">
      <c r="A513" s="51" t="str">
        <f>IF(zgłoszenia[[#This Row],[ID]]&gt;0,zgłoszenia[[#This Row],[Lp.]]&amp;" "&amp;zgłoszenia[[#This Row],[ID]]&amp;"
"&amp;zgłoszenia[[#This Row],[Nr kance- laryjny]]&amp;"/P/15","---")</f>
        <v>510 WK
9964/P/15</v>
      </c>
      <c r="B51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tymczasowa wiata 
gm. Mielno; ob.Mielno; dz. Nr 44/27, 44/28</v>
      </c>
      <c r="C513" s="28" t="str">
        <f>IF(zgłoszenia[[#This Row],[Rodzaj zgłoszenia]]&gt;0,zgłoszenia[[#This Row],[Rodzaj zgłoszenia]]," ")</f>
        <v>tymczasowy obiekt - art. 29 ust. 1, pkt 12</v>
      </c>
      <c r="D513" s="47" t="e">
        <f>IF(#REF!&gt;0,#REF!&amp;";
"&amp;#REF!," ")</f>
        <v>#REF!</v>
      </c>
      <c r="E513" s="52" t="str">
        <f ca="1">IF(zgłoszenia[BOŚ Znak sprawy]&gt;0,zgłoszenia[BOŚ Znak sprawy]&amp;"
( "&amp;zgłoszenia[czas rozpatrywania]&amp;" "&amp;"dni )"," ")</f>
        <v>BOŚ.6743.441.2017.WK
( 13 dni )</v>
      </c>
      <c r="F513" s="64">
        <f>IF(zgłoszenia[[#This Row],[Data wpływu wniosku]]&gt;0,zgłoszenia[[#This Row],[Data wpływu wniosku]]," ")</f>
        <v>42867</v>
      </c>
      <c r="G513" s="43">
        <f>IF(zgłoszenia[[#This Row],[Data zakończenia sprawy]]&gt;0,zgłoszenia[[#This Row],[Data zakończenia sprawy]]," ")</f>
        <v>42880</v>
      </c>
      <c r="H513" s="44" t="str">
        <f>IF(zgłoszenia[[#This Row],[Sposób zakończenia]]&gt;0,zgłoszenia[[#This Row],[Sposób zakończenia]]," ")</f>
        <v>decyzja sprzeciwu</v>
      </c>
      <c r="I513" s="60" t="e">
        <f>IF(#REF!&gt;0,#REF!,"---")</f>
        <v>#REF!</v>
      </c>
    </row>
    <row r="514" spans="1:9" ht="30" x14ac:dyDescent="0.25">
      <c r="A514" s="51" t="str">
        <f>IF(zgłoszenia[[#This Row],[ID]]&gt;0,zgłoszenia[[#This Row],[Lp.]]&amp;" "&amp;zgłoszenia[[#This Row],[ID]]&amp;"
"&amp;zgłoszenia[[#This Row],[Nr kance- laryjny]]&amp;"/P/15","---")</f>
        <v>511 IN
9962/P/15</v>
      </c>
      <c r="B51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energetyczna napowietrzna 
gm. Będzino; ob.Słowienkowo; dz. Nr 12/1</v>
      </c>
      <c r="C514" s="28" t="str">
        <f>IF(zgłoszenia[[#This Row],[Rodzaj zgłoszenia]]&gt;0,zgłoszenia[[#This Row],[Rodzaj zgłoszenia]]," ")</f>
        <v>sieci art.29 ust.1 pkt 19a</v>
      </c>
      <c r="D514" s="47" t="e">
        <f>IF(#REF!&gt;0,#REF!&amp;";
"&amp;#REF!," ")</f>
        <v>#REF!</v>
      </c>
      <c r="E514" s="52" t="str">
        <f ca="1">IF(zgłoszenia[BOŚ Znak sprawy]&gt;0,zgłoszenia[BOŚ Znak sprawy]&amp;"
( "&amp;zgłoszenia[czas rozpatrywania]&amp;" "&amp;"dni )"," ")</f>
        <v>BOŚ.6748.27.2017.IN
( 19 dni )</v>
      </c>
      <c r="F514" s="64">
        <f>IF(zgłoszenia[[#This Row],[Data wpływu wniosku]]&gt;0,zgłoszenia[[#This Row],[Data wpływu wniosku]]," ")</f>
        <v>42867</v>
      </c>
      <c r="G514" s="43">
        <f>IF(zgłoszenia[[#This Row],[Data zakończenia sprawy]]&gt;0,zgłoszenia[[#This Row],[Data zakończenia sprawy]]," ")</f>
        <v>42886</v>
      </c>
      <c r="H514" s="44" t="str">
        <f>IF(zgłoszenia[[#This Row],[Sposób zakończenia]]&gt;0,zgłoszenia[[#This Row],[Sposób zakończenia]]," ")</f>
        <v>brak sprzeciwu - zgłoszenie skuteczne</v>
      </c>
      <c r="I514" s="60" t="e">
        <f>IF(#REF!&gt;0,#REF!,"---")</f>
        <v>#REF!</v>
      </c>
    </row>
    <row r="515" spans="1:9" ht="30" x14ac:dyDescent="0.25">
      <c r="A515" s="51" t="str">
        <f>IF(zgłoszenia[[#This Row],[ID]]&gt;0,zgłoszenia[[#This Row],[Lp.]]&amp;" "&amp;zgłoszenia[[#This Row],[ID]]&amp;"
"&amp;zgłoszenia[[#This Row],[Nr kance- laryjny]]&amp;"/P/15","---")</f>
        <v>512 SR
10013/P/15</v>
      </c>
      <c r="B51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wiata drewniana 
gm. Manowo; ob.Kretomino; dz. Nr 72/39</v>
      </c>
      <c r="C515" s="28" t="str">
        <f>IF(zgłoszenia[[#This Row],[Rodzaj zgłoszenia]]&gt;0,zgłoszenia[[#This Row],[Rodzaj zgłoszenia]]," ")</f>
        <v>budowa obiektu - art. 29 ust. 1</v>
      </c>
      <c r="D515" s="47" t="e">
        <f>IF(#REF!&gt;0,#REF!&amp;";
"&amp;#REF!," ")</f>
        <v>#REF!</v>
      </c>
      <c r="E515" s="52" t="str">
        <f ca="1">IF(zgłoszenia[BOŚ Znak sprawy]&gt;0,zgłoszenia[BOŚ Znak sprawy]&amp;"
( "&amp;zgłoszenia[czas rozpatrywania]&amp;" "&amp;"dni )"," ")</f>
        <v>BOŚ.6743.449.2017.SR
( 10 dni )</v>
      </c>
      <c r="F515" s="64">
        <f>IF(zgłoszenia[[#This Row],[Data wpływu wniosku]]&gt;0,zgłoszenia[[#This Row],[Data wpływu wniosku]]," ")</f>
        <v>42867</v>
      </c>
      <c r="G515" s="43">
        <f>IF(zgłoszenia[[#This Row],[Data zakończenia sprawy]]&gt;0,zgłoszenia[[#This Row],[Data zakończenia sprawy]]," ")</f>
        <v>42877</v>
      </c>
      <c r="H515" s="44" t="str">
        <f>IF(zgłoszenia[[#This Row],[Sposób zakończenia]]&gt;0,zgłoszenia[[#This Row],[Sposób zakończenia]]," ")</f>
        <v>brak sprzeciwu - zgłoszenie skuteczne</v>
      </c>
      <c r="I515" s="60" t="e">
        <f>IF(#REF!&gt;0,#REF!,"---")</f>
        <v>#REF!</v>
      </c>
    </row>
    <row r="516" spans="1:9" ht="45" x14ac:dyDescent="0.25">
      <c r="A516" s="51" t="str">
        <f>IF(zgłoszenia[[#This Row],[ID]]&gt;0,zgłoszenia[[#This Row],[Lp.]]&amp;" "&amp;zgłoszenia[[#This Row],[ID]]&amp;"
"&amp;zgłoszenia[[#This Row],[Nr kance- laryjny]]&amp;"/P/15","---")</f>
        <v>513 WK
9972/P/15</v>
      </c>
      <c r="B51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ob.Chłopy; dz. Nr 33</v>
      </c>
      <c r="C516" s="28" t="str">
        <f>IF(zgłoszenia[[#This Row],[Rodzaj zgłoszenia]]&gt;0,zgłoszenia[[#This Row],[Rodzaj zgłoszenia]]," ")</f>
        <v>tymczasowy obiekt - art. 29 ust. 1, pkt 12</v>
      </c>
      <c r="D516" s="47" t="e">
        <f>IF(#REF!&gt;0,#REF!&amp;";
"&amp;#REF!," ")</f>
        <v>#REF!</v>
      </c>
      <c r="E516" s="52" t="str">
        <f ca="1">IF(zgłoszenia[BOŚ Znak sprawy]&gt;0,zgłoszenia[BOŚ Znak sprawy]&amp;"
( "&amp;zgłoszenia[czas rozpatrywania]&amp;" "&amp;"dni )"," ")</f>
        <v>BOŚ.6743.444.2017.WK
( 24 dni )</v>
      </c>
      <c r="F516" s="64">
        <f>IF(zgłoszenia[[#This Row],[Data wpływu wniosku]]&gt;0,zgłoszenia[[#This Row],[Data wpływu wniosku]]," ")</f>
        <v>42867</v>
      </c>
      <c r="G516" s="43">
        <f>IF(zgłoszenia[[#This Row],[Data zakończenia sprawy]]&gt;0,zgłoszenia[[#This Row],[Data zakończenia sprawy]]," ")</f>
        <v>42891</v>
      </c>
      <c r="H516" s="44" t="str">
        <f>IF(zgłoszenia[[#This Row],[Sposób zakończenia]]&gt;0,zgłoszenia[[#This Row],[Sposób zakończenia]]," ")</f>
        <v>brak sprzeciwu - zgłoszenie skuteczne</v>
      </c>
      <c r="I516" s="60" t="e">
        <f>IF(#REF!&gt;0,#REF!,"---")</f>
        <v>#REF!</v>
      </c>
    </row>
    <row r="517" spans="1:9" ht="30" x14ac:dyDescent="0.25">
      <c r="A517" s="51" t="str">
        <f>IF(zgłoszenia[[#This Row],[ID]]&gt;0,zgłoszenia[[#This Row],[Lp.]]&amp;" "&amp;zgłoszenia[[#This Row],[ID]]&amp;"
"&amp;zgłoszenia[[#This Row],[Nr kance- laryjny]]&amp;"/P/15","---")</f>
        <v>514 AA
9971/P/15</v>
      </c>
      <c r="B51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ganek przydomowy 
gm. Polanów; ob.Nacław; dz. Nr 11/16</v>
      </c>
      <c r="C517" s="28" t="str">
        <f>IF(zgłoszenia[[#This Row],[Rodzaj zgłoszenia]]&gt;0,zgłoszenia[[#This Row],[Rodzaj zgłoszenia]]," ")</f>
        <v>budowa obiektu - art. 29 ust. 1</v>
      </c>
      <c r="D517" s="47" t="e">
        <f>IF(#REF!&gt;0,#REF!&amp;";
"&amp;#REF!," ")</f>
        <v>#REF!</v>
      </c>
      <c r="E517" s="52" t="str">
        <f ca="1">IF(zgłoszenia[BOŚ Znak sprawy]&gt;0,zgłoszenia[BOŚ Znak sprawy]&amp;"
( "&amp;zgłoszenia[czas rozpatrywania]&amp;" "&amp;"dni )"," ")</f>
        <v>BOŚ.6743.458.2017.AA
( 49 dni )</v>
      </c>
      <c r="F517" s="64">
        <f>IF(zgłoszenia[[#This Row],[Data wpływu wniosku]]&gt;0,zgłoszenia[[#This Row],[Data wpływu wniosku]]," ")</f>
        <v>42867</v>
      </c>
      <c r="G517" s="43">
        <f>IF(zgłoszenia[[#This Row],[Data zakończenia sprawy]]&gt;0,zgłoszenia[[#This Row],[Data zakończenia sprawy]]," ")</f>
        <v>42916</v>
      </c>
      <c r="H517" s="44" t="str">
        <f>IF(zgłoszenia[[#This Row],[Sposób zakończenia]]&gt;0,zgłoszenia[[#This Row],[Sposób zakończenia]]," ")</f>
        <v>brak sprzeciwu - zgłoszenie skuteczne</v>
      </c>
      <c r="I517" s="60" t="e">
        <f>IF(#REF!&gt;0,#REF!,"---")</f>
        <v>#REF!</v>
      </c>
    </row>
    <row r="518" spans="1:9" ht="30" x14ac:dyDescent="0.25">
      <c r="A518" s="51" t="str">
        <f>IF(zgłoszenia[[#This Row],[ID]]&gt;0,zgłoszenia[[#This Row],[Lp.]]&amp;" "&amp;zgłoszenia[[#This Row],[ID]]&amp;"
"&amp;zgłoszenia[[#This Row],[Nr kance- laryjny]]&amp;"/P/15","---")</f>
        <v>515 MS
10109/P/15</v>
      </c>
      <c r="B51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szopa drewniana    
gm. Manowo; ob.Manowo; dz. Nr 82/18</v>
      </c>
      <c r="C518" s="28" t="str">
        <f>IF(zgłoszenia[[#This Row],[Rodzaj zgłoszenia]]&gt;0,zgłoszenia[[#This Row],[Rodzaj zgłoszenia]]," ")</f>
        <v>budowa obiektu - art. 29 ust. 1</v>
      </c>
      <c r="D518" s="47" t="e">
        <f>IF(#REF!&gt;0,#REF!&amp;";
"&amp;#REF!," ")</f>
        <v>#REF!</v>
      </c>
      <c r="E518" s="52" t="str">
        <f ca="1">IF(zgłoszenia[BOŚ Znak sprawy]&gt;0,zgłoszenia[BOŚ Znak sprawy]&amp;"
( "&amp;zgłoszenia[czas rozpatrywania]&amp;" "&amp;"dni )"," ")</f>
        <v>BOŚ.6743.469.2017.MS
( 18 dni )</v>
      </c>
      <c r="F518" s="64">
        <f>IF(zgłoszenia[[#This Row],[Data wpływu wniosku]]&gt;0,zgłoszenia[[#This Row],[Data wpływu wniosku]]," ")</f>
        <v>42870</v>
      </c>
      <c r="G518" s="43">
        <f>IF(zgłoszenia[[#This Row],[Data zakończenia sprawy]]&gt;0,zgłoszenia[[#This Row],[Data zakończenia sprawy]]," ")</f>
        <v>42888</v>
      </c>
      <c r="H518" s="44" t="str">
        <f>IF(zgłoszenia[[#This Row],[Sposób zakończenia]]&gt;0,zgłoszenia[[#This Row],[Sposób zakończenia]]," ")</f>
        <v>brak sprzeciwu - zgłoszenie skuteczne</v>
      </c>
      <c r="I518" s="60" t="e">
        <f>IF(#REF!&gt;0,#REF!,"---")</f>
        <v>#REF!</v>
      </c>
    </row>
    <row r="519" spans="1:9" ht="45" x14ac:dyDescent="0.25">
      <c r="A519" s="51" t="str">
        <f>IF(zgłoszenia[[#This Row],[ID]]&gt;0,zgłoszenia[[#This Row],[Lp.]]&amp;" "&amp;zgłoszenia[[#This Row],[ID]]&amp;"
"&amp;zgłoszenia[[#This Row],[Nr kance- laryjny]]&amp;"/P/15","---")</f>
        <v>516 MS
10119/P/15</v>
      </c>
      <c r="B51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docieplenie styropianem 
gm. Sianów; ob.Sianów; dz. Nr 23</v>
      </c>
      <c r="C519" s="28" t="str">
        <f>IF(zgłoszenia[[#This Row],[Rodzaj zgłoszenia]]&gt;0,zgłoszenia[[#This Row],[Rodzaj zgłoszenia]]," ")</f>
        <v>roboty budowlane - art. 29 ust. 2</v>
      </c>
      <c r="D519" s="47" t="e">
        <f>IF(#REF!&gt;0,#REF!&amp;";
"&amp;#REF!," ")</f>
        <v>#REF!</v>
      </c>
      <c r="E519" s="52" t="str">
        <f ca="1">IF(zgłoszenia[BOŚ Znak sprawy]&gt;0,zgłoszenia[BOŚ Znak sprawy]&amp;"
( "&amp;zgłoszenia[czas rozpatrywania]&amp;" "&amp;"dni )"," ")</f>
        <v>BOŚ.6743.453.2017.MS
( 18 dni )</v>
      </c>
      <c r="F519" s="64">
        <f>IF(zgłoszenia[[#This Row],[Data wpływu wniosku]]&gt;0,zgłoszenia[[#This Row],[Data wpływu wniosku]]," ")</f>
        <v>42870</v>
      </c>
      <c r="G519" s="43">
        <f>IF(zgłoszenia[[#This Row],[Data zakończenia sprawy]]&gt;0,zgłoszenia[[#This Row],[Data zakończenia sprawy]]," ")</f>
        <v>42888</v>
      </c>
      <c r="H519" s="44" t="str">
        <f>IF(zgłoszenia[[#This Row],[Sposób zakończenia]]&gt;0,zgłoszenia[[#This Row],[Sposób zakończenia]]," ")</f>
        <v>brak sprzeciwu - zgłoszenie skuteczne</v>
      </c>
      <c r="I519" s="60" t="e">
        <f>IF(#REF!&gt;0,#REF!,"---")</f>
        <v>#REF!</v>
      </c>
    </row>
    <row r="520" spans="1:9" ht="30" x14ac:dyDescent="0.25">
      <c r="A520" s="51" t="str">
        <f>IF(zgłoszenia[[#This Row],[ID]]&gt;0,zgłoszenia[[#This Row],[Lp.]]&amp;" "&amp;zgłoszenia[[#This Row],[ID]]&amp;"
"&amp;zgłoszenia[[#This Row],[Nr kance- laryjny]]&amp;"/P/15","---")</f>
        <v>517 IN
10110/P/15</v>
      </c>
      <c r="B52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rekreacyjny 
gm. Będzino; ob.Śmiechów; dz. Nr 121/43</v>
      </c>
      <c r="C520" s="28" t="str">
        <f>IF(zgłoszenia[[#This Row],[Rodzaj zgłoszenia]]&gt;0,zgłoszenia[[#This Row],[Rodzaj zgłoszenia]]," ")</f>
        <v>budowa obiektu - art. 29 ust. 1</v>
      </c>
      <c r="D520" s="47" t="e">
        <f>IF(#REF!&gt;0,#REF!&amp;";
"&amp;#REF!," ")</f>
        <v>#REF!</v>
      </c>
      <c r="E520" s="52" t="str">
        <f ca="1">IF(zgłoszenia[BOŚ Znak sprawy]&gt;0,zgłoszenia[BOŚ Znak sprawy]&amp;"
( "&amp;zgłoszenia[czas rozpatrywania]&amp;" "&amp;"dni )"," ")</f>
        <v>BOŚ.6743.451.2017.IN
( 35 dni )</v>
      </c>
      <c r="F520" s="64">
        <f>IF(zgłoszenia[[#This Row],[Data wpływu wniosku]]&gt;0,zgłoszenia[[#This Row],[Data wpływu wniosku]]," ")</f>
        <v>42870</v>
      </c>
      <c r="G520" s="43">
        <f>IF(zgłoszenia[[#This Row],[Data zakończenia sprawy]]&gt;0,zgłoszenia[[#This Row],[Data zakończenia sprawy]]," ")</f>
        <v>42905</v>
      </c>
      <c r="H520" s="44" t="str">
        <f>IF(zgłoszenia[[#This Row],[Sposób zakończenia]]&gt;0,zgłoszenia[[#This Row],[Sposób zakończenia]]," ")</f>
        <v>bez rozpoznania</v>
      </c>
      <c r="I520" s="60" t="e">
        <f>IF(#REF!&gt;0,#REF!,"---")</f>
        <v>#REF!</v>
      </c>
    </row>
    <row r="521" spans="1:9" ht="30" x14ac:dyDescent="0.25">
      <c r="A521" s="51" t="str">
        <f>IF(zgłoszenia[[#This Row],[ID]]&gt;0,zgłoszenia[[#This Row],[Lp.]]&amp;" "&amp;zgłoszenia[[#This Row],[ID]]&amp;"
"&amp;zgłoszenia[[#This Row],[Nr kance- laryjny]]&amp;"/P/15","---")</f>
        <v>518 IN
10125/P/15</v>
      </c>
      <c r="B52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strefa rekreacji 
gm. Będzino; ob.Dobrzyca; dz. Nr 173/1</v>
      </c>
      <c r="C521" s="28" t="str">
        <f>IF(zgłoszenia[[#This Row],[Rodzaj zgłoszenia]]&gt;0,zgłoszenia[[#This Row],[Rodzaj zgłoszenia]]," ")</f>
        <v>budowa obiektu - art. 29 ust. 1</v>
      </c>
      <c r="D521" s="47" t="e">
        <f>IF(#REF!&gt;0,#REF!&amp;";
"&amp;#REF!," ")</f>
        <v>#REF!</v>
      </c>
      <c r="E521" s="52" t="str">
        <f ca="1">IF(zgłoszenia[BOŚ Znak sprawy]&gt;0,zgłoszenia[BOŚ Znak sprawy]&amp;"
( "&amp;zgłoszenia[czas rozpatrywania]&amp;" "&amp;"dni )"," ")</f>
        <v>BOŚ.6743.450.2017.IN
( 16 dni )</v>
      </c>
      <c r="F521" s="64">
        <f>IF(zgłoszenia[[#This Row],[Data wpływu wniosku]]&gt;0,zgłoszenia[[#This Row],[Data wpływu wniosku]]," ")</f>
        <v>42870</v>
      </c>
      <c r="G521" s="43">
        <f>IF(zgłoszenia[[#This Row],[Data zakończenia sprawy]]&gt;0,zgłoszenia[[#This Row],[Data zakończenia sprawy]]," ")</f>
        <v>42886</v>
      </c>
      <c r="H521" s="44" t="str">
        <f>IF(zgłoszenia[[#This Row],[Sposób zakończenia]]&gt;0,zgłoszenia[[#This Row],[Sposób zakończenia]]," ")</f>
        <v>brak sprzeciwu - zgłoszenie skuteczne</v>
      </c>
      <c r="I521" s="60" t="e">
        <f>IF(#REF!&gt;0,#REF!,"---")</f>
        <v>#REF!</v>
      </c>
    </row>
    <row r="522" spans="1:9" ht="45" x14ac:dyDescent="0.25">
      <c r="A522" s="51" t="str">
        <f>IF(zgłoszenia[[#This Row],[ID]]&gt;0,zgłoszenia[[#This Row],[Lp.]]&amp;" "&amp;zgłoszenia[[#This Row],[ID]]&amp;"
"&amp;zgłoszenia[[#This Row],[Nr kance- laryjny]]&amp;"/P/15","---")</f>
        <v>519 ŁD
10115/P/15</v>
      </c>
      <c r="B52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Biesiekierz; ob.Stare Bielice; dz. Nr 267/18</v>
      </c>
      <c r="C522" s="28" t="str">
        <f>IF(zgłoszenia[[#This Row],[Rodzaj zgłoszenia]]&gt;0,zgłoszenia[[#This Row],[Rodzaj zgłoszenia]]," ")</f>
        <v>jednorodzinne art.29 ust.1 pkt 1a</v>
      </c>
      <c r="D522" s="47" t="e">
        <f>IF(#REF!&gt;0,#REF!&amp;";
"&amp;#REF!," ")</f>
        <v>#REF!</v>
      </c>
      <c r="E522" s="52" t="str">
        <f ca="1">IF(zgłoszenia[BOŚ Znak sprawy]&gt;0,zgłoszenia[BOŚ Znak sprawy]&amp;"
( "&amp;zgłoszenia[czas rozpatrywania]&amp;" "&amp;"dni )"," ")</f>
        <v>BOŚ.6746.55.2017.ŁD
( 16 dni )</v>
      </c>
      <c r="F522" s="64">
        <f>IF(zgłoszenia[[#This Row],[Data wpływu wniosku]]&gt;0,zgłoszenia[[#This Row],[Data wpływu wniosku]]," ")</f>
        <v>42870</v>
      </c>
      <c r="G522" s="43">
        <f>IF(zgłoszenia[[#This Row],[Data zakończenia sprawy]]&gt;0,zgłoszenia[[#This Row],[Data zakończenia sprawy]]," ")</f>
        <v>42886</v>
      </c>
      <c r="H522" s="44" t="str">
        <f>IF(zgłoszenia[[#This Row],[Sposób zakończenia]]&gt;0,zgłoszenia[[#This Row],[Sposób zakończenia]]," ")</f>
        <v>brak sprzeciwu - zgłoszenie skuteczne</v>
      </c>
      <c r="I522" s="60" t="e">
        <f>IF(#REF!&gt;0,#REF!,"---")</f>
        <v>#REF!</v>
      </c>
    </row>
    <row r="523" spans="1:9" ht="45" x14ac:dyDescent="0.25">
      <c r="A523" s="51" t="str">
        <f>IF(zgłoszenia[[#This Row],[ID]]&gt;0,zgłoszenia[[#This Row],[Lp.]]&amp;" "&amp;zgłoszenia[[#This Row],[ID]]&amp;"
"&amp;zgłoszenia[[#This Row],[Nr kance- laryjny]]&amp;"/P/15","---")</f>
        <v>520 WK
10236/P/15</v>
      </c>
      <c r="B52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
gm. Mielno; ob.Gąski; dz. Nr 46/12</v>
      </c>
      <c r="C523" s="28" t="str">
        <f>IF(zgłoszenia[[#This Row],[Rodzaj zgłoszenia]]&gt;0,zgłoszenia[[#This Row],[Rodzaj zgłoszenia]]," ")</f>
        <v>tymczasowy obiekt - art. 29 ust. 1, pkt 12</v>
      </c>
      <c r="D523" s="47" t="e">
        <f>IF(#REF!&gt;0,#REF!&amp;";
"&amp;#REF!," ")</f>
        <v>#REF!</v>
      </c>
      <c r="E523" s="52" t="str">
        <f ca="1">IF(zgłoszenia[BOŚ Znak sprawy]&gt;0,zgłoszenia[BOŚ Znak sprawy]&amp;"
( "&amp;zgłoszenia[czas rozpatrywania]&amp;" "&amp;"dni )"," ")</f>
        <v>BOŚ.6743.465.2017.WK
( 13 dni )</v>
      </c>
      <c r="F523" s="64">
        <f>IF(zgłoszenia[[#This Row],[Data wpływu wniosku]]&gt;0,zgłoszenia[[#This Row],[Data wpływu wniosku]]," ")</f>
        <v>42871</v>
      </c>
      <c r="G523" s="43">
        <f>IF(zgłoszenia[[#This Row],[Data zakończenia sprawy]]&gt;0,zgłoszenia[[#This Row],[Data zakończenia sprawy]]," ")</f>
        <v>42884</v>
      </c>
      <c r="H523" s="44" t="str">
        <f>IF(zgłoszenia[[#This Row],[Sposób zakończenia]]&gt;0,zgłoszenia[[#This Row],[Sposób zakończenia]]," ")</f>
        <v>brak sprzeciwu - zgłoszenie skuteczne</v>
      </c>
      <c r="I523" s="60" t="e">
        <f>IF(#REF!&gt;0,#REF!,"---")</f>
        <v>#REF!</v>
      </c>
    </row>
    <row r="524" spans="1:9" ht="45" x14ac:dyDescent="0.25">
      <c r="A524" s="51" t="str">
        <f>IF(zgłoszenia[[#This Row],[ID]]&gt;0,zgłoszenia[[#This Row],[Lp.]]&amp;" "&amp;zgłoszenia[[#This Row],[ID]]&amp;"
"&amp;zgłoszenia[[#This Row],[Nr kance- laryjny]]&amp;"/P/15","---")</f>
        <v>521 WK
10249/P/15</v>
      </c>
      <c r="B52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
gm. Mielno; ob.Gąski; dz. Nr 37/16</v>
      </c>
      <c r="C524" s="28" t="str">
        <f>IF(zgłoszenia[[#This Row],[Rodzaj zgłoszenia]]&gt;0,zgłoszenia[[#This Row],[Rodzaj zgłoszenia]]," ")</f>
        <v>tymczasowy obiekt - art. 29 ust. 1, pkt 12</v>
      </c>
      <c r="D524" s="47" t="e">
        <f>IF(#REF!&gt;0,#REF!&amp;";
"&amp;#REF!," ")</f>
        <v>#REF!</v>
      </c>
      <c r="E524" s="52" t="str">
        <f ca="1">IF(zgłoszenia[BOŚ Znak sprawy]&gt;0,zgłoszenia[BOŚ Znak sprawy]&amp;"
( "&amp;zgłoszenia[czas rozpatrywania]&amp;" "&amp;"dni )"," ")</f>
        <v>BOŚ.6743.464.2017.WK
( 13 dni )</v>
      </c>
      <c r="F524" s="64">
        <f>IF(zgłoszenia[[#This Row],[Data wpływu wniosku]]&gt;0,zgłoszenia[[#This Row],[Data wpływu wniosku]]," ")</f>
        <v>42871</v>
      </c>
      <c r="G524" s="43">
        <f>IF(zgłoszenia[[#This Row],[Data zakończenia sprawy]]&gt;0,zgłoszenia[[#This Row],[Data zakończenia sprawy]]," ")</f>
        <v>42884</v>
      </c>
      <c r="H524" s="44" t="str">
        <f>IF(zgłoszenia[[#This Row],[Sposób zakończenia]]&gt;0,zgłoszenia[[#This Row],[Sposób zakończenia]]," ")</f>
        <v>brak sprzeciwu - zgłoszenie skuteczne</v>
      </c>
      <c r="I524" s="60" t="e">
        <f>IF(#REF!&gt;0,#REF!,"---")</f>
        <v>#REF!</v>
      </c>
    </row>
    <row r="525" spans="1:9" ht="30" x14ac:dyDescent="0.25">
      <c r="A525" s="51" t="str">
        <f>IF(zgłoszenia[[#This Row],[ID]]&gt;0,zgłoszenia[[#This Row],[Lp.]]&amp;" "&amp;zgłoszenia[[#This Row],[ID]]&amp;"
"&amp;zgłoszenia[[#This Row],[Nr kance- laryjny]]&amp;"/P/15","---")</f>
        <v>522 IN
10150/P/15</v>
      </c>
      <c r="B52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strefa rekreacji 
gm. Będzino; ob.Mścice; dz. Nr 267/66</v>
      </c>
      <c r="C525" s="28" t="str">
        <f>IF(zgłoszenia[[#This Row],[Rodzaj zgłoszenia]]&gt;0,zgłoszenia[[#This Row],[Rodzaj zgłoszenia]]," ")</f>
        <v>budowa obiektu - art. 29 ust. 1</v>
      </c>
      <c r="D525" s="47" t="e">
        <f>IF(#REF!&gt;0,#REF!&amp;";
"&amp;#REF!," ")</f>
        <v>#REF!</v>
      </c>
      <c r="E525" s="52" t="str">
        <f ca="1">IF(zgłoszenia[BOŚ Znak sprawy]&gt;0,zgłoszenia[BOŚ Znak sprawy]&amp;"
( "&amp;zgłoszenia[czas rozpatrywania]&amp;" "&amp;"dni )"," ")</f>
        <v>BOŚ.6743.456.2017.IN
( 16 dni )</v>
      </c>
      <c r="F525" s="64">
        <f>IF(zgłoszenia[[#This Row],[Data wpływu wniosku]]&gt;0,zgłoszenia[[#This Row],[Data wpływu wniosku]]," ")</f>
        <v>42870</v>
      </c>
      <c r="G525" s="43">
        <f>IF(zgłoszenia[[#This Row],[Data zakończenia sprawy]]&gt;0,zgłoszenia[[#This Row],[Data zakończenia sprawy]]," ")</f>
        <v>42886</v>
      </c>
      <c r="H525" s="44" t="str">
        <f>IF(zgłoszenia[[#This Row],[Sposób zakończenia]]&gt;0,zgłoszenia[[#This Row],[Sposób zakończenia]]," ")</f>
        <v>brak sprzeciwu - zgłoszenie skuteczne</v>
      </c>
      <c r="I525" s="60" t="e">
        <f>IF(#REF!&gt;0,#REF!,"---")</f>
        <v>#REF!</v>
      </c>
    </row>
    <row r="526" spans="1:9" ht="30" x14ac:dyDescent="0.25">
      <c r="A526" s="51" t="str">
        <f>IF(zgłoszenia[[#This Row],[ID]]&gt;0,zgłoszenia[[#This Row],[Lp.]]&amp;" "&amp;zgłoszenia[[#This Row],[ID]]&amp;"
"&amp;zgłoszenia[[#This Row],[Nr kance- laryjny]]&amp;"/P/15","---")</f>
        <v>523 AA
10230/P/15</v>
      </c>
      <c r="B52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4 wiaty do 35m2 
gm. Polanów; ob.Buszyno; dz. Nr 71/1</v>
      </c>
      <c r="C526" s="28" t="str">
        <f>IF(zgłoszenia[[#This Row],[Rodzaj zgłoszenia]]&gt;0,zgłoszenia[[#This Row],[Rodzaj zgłoszenia]]," ")</f>
        <v>budowa obiektu - art. 29 ust. 1</v>
      </c>
      <c r="D526" s="47" t="e">
        <f>IF(#REF!&gt;0,#REF!&amp;";
"&amp;#REF!," ")</f>
        <v>#REF!</v>
      </c>
      <c r="E526" s="52" t="str">
        <f ca="1">IF(zgłoszenia[BOŚ Znak sprawy]&gt;0,zgłoszenia[BOŚ Znak sprawy]&amp;"
( "&amp;zgłoszenia[czas rozpatrywania]&amp;" "&amp;"dni )"," ")</f>
        <v>BOŚ.6743.462.2017.AA
( 8 dni )</v>
      </c>
      <c r="F526" s="64">
        <f>IF(zgłoszenia[[#This Row],[Data wpływu wniosku]]&gt;0,zgłoszenia[[#This Row],[Data wpływu wniosku]]," ")</f>
        <v>42871</v>
      </c>
      <c r="G526" s="43">
        <f>IF(zgłoszenia[[#This Row],[Data zakończenia sprawy]]&gt;0,zgłoszenia[[#This Row],[Data zakończenia sprawy]]," ")</f>
        <v>42879</v>
      </c>
      <c r="H526" s="44" t="str">
        <f>IF(zgłoszenia[[#This Row],[Sposób zakończenia]]&gt;0,zgłoszenia[[#This Row],[Sposób zakończenia]]," ")</f>
        <v>brak sprzeciwu - zgłoszenie skuteczne</v>
      </c>
      <c r="I526" s="60" t="e">
        <f>IF(#REF!&gt;0,#REF!,"---")</f>
        <v>#REF!</v>
      </c>
    </row>
    <row r="527" spans="1:9" ht="45" x14ac:dyDescent="0.25">
      <c r="A527" s="51" t="str">
        <f>IF(zgłoszenia[[#This Row],[ID]]&gt;0,zgłoszenia[[#This Row],[Lp.]]&amp;" "&amp;zgłoszenia[[#This Row],[ID]]&amp;"
"&amp;zgłoszenia[[#This Row],[Nr kance- laryjny]]&amp;"/P/15","---")</f>
        <v>524 WK
10228/P/15</v>
      </c>
      <c r="B52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Biesiekierz; ob.Stare Bielice; dz. Nr 201/14</v>
      </c>
      <c r="C527" s="28" t="str">
        <f>IF(zgłoszenia[[#This Row],[Rodzaj zgłoszenia]]&gt;0,zgłoszenia[[#This Row],[Rodzaj zgłoszenia]]," ")</f>
        <v>budowa obiektu - art. 29 ust. 1</v>
      </c>
      <c r="D527" s="47" t="e">
        <f>IF(#REF!&gt;0,#REF!&amp;";
"&amp;#REF!," ")</f>
        <v>#REF!</v>
      </c>
      <c r="E527" s="52" t="str">
        <f ca="1">IF(zgłoszenia[BOŚ Znak sprawy]&gt;0,zgłoszenia[BOŚ Znak sprawy]&amp;"
( "&amp;zgłoszenia[czas rozpatrywania]&amp;" "&amp;"dni )"," ")</f>
        <v>BOŚ.6743.466.2017.WK
( 24 dni )</v>
      </c>
      <c r="F527" s="64">
        <f>IF(zgłoszenia[[#This Row],[Data wpływu wniosku]]&gt;0,zgłoszenia[[#This Row],[Data wpływu wniosku]]," ")</f>
        <v>42871</v>
      </c>
      <c r="G527" s="43">
        <f>IF(zgłoszenia[[#This Row],[Data zakończenia sprawy]]&gt;0,zgłoszenia[[#This Row],[Data zakończenia sprawy]]," ")</f>
        <v>42895</v>
      </c>
      <c r="H527" s="44" t="str">
        <f>IF(zgłoszenia[[#This Row],[Sposób zakończenia]]&gt;0,zgłoszenia[[#This Row],[Sposób zakończenia]]," ")</f>
        <v>odmowa wszczęcia</v>
      </c>
      <c r="I527" s="60" t="e">
        <f>IF(#REF!&gt;0,#REF!,"---")</f>
        <v>#REF!</v>
      </c>
    </row>
    <row r="528" spans="1:9" ht="30" x14ac:dyDescent="0.25">
      <c r="A528" s="51" t="str">
        <f>IF(zgłoszenia[[#This Row],[ID]]&gt;0,zgłoszenia[[#This Row],[Lp.]]&amp;" "&amp;zgłoszenia[[#This Row],[ID]]&amp;"
"&amp;zgłoszenia[[#This Row],[Nr kance- laryjny]]&amp;"/P/15","---")</f>
        <v>525 IN
10149/P/15</v>
      </c>
      <c r="B52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strefa rekreacji 
gm. Będzino; ob.Będzino; dz. Nr 92/16</v>
      </c>
      <c r="C528" s="28" t="str">
        <f>IF(zgłoszenia[[#This Row],[Rodzaj zgłoszenia]]&gt;0,zgłoszenia[[#This Row],[Rodzaj zgłoszenia]]," ")</f>
        <v>budowa obiektu - art. 29 ust. 1</v>
      </c>
      <c r="D528" s="47" t="e">
        <f>IF(#REF!&gt;0,#REF!&amp;";
"&amp;#REF!," ")</f>
        <v>#REF!</v>
      </c>
      <c r="E528" s="52" t="str">
        <f ca="1">IF(zgłoszenia[BOŚ Znak sprawy]&gt;0,zgłoszenia[BOŚ Znak sprawy]&amp;"
( "&amp;zgłoszenia[czas rozpatrywania]&amp;" "&amp;"dni )"," ")</f>
        <v>BOŚ.6743.455.2017.IN
( 16 dni )</v>
      </c>
      <c r="F528" s="64">
        <f>IF(zgłoszenia[[#This Row],[Data wpływu wniosku]]&gt;0,zgłoszenia[[#This Row],[Data wpływu wniosku]]," ")</f>
        <v>42870</v>
      </c>
      <c r="G528" s="43">
        <f>IF(zgłoszenia[[#This Row],[Data zakończenia sprawy]]&gt;0,zgłoszenia[[#This Row],[Data zakończenia sprawy]]," ")</f>
        <v>42886</v>
      </c>
      <c r="H528" s="44" t="str">
        <f>IF(zgłoszenia[[#This Row],[Sposób zakończenia]]&gt;0,zgłoszenia[[#This Row],[Sposób zakończenia]]," ")</f>
        <v>brak sprzeciwu - zgłoszenie skuteczne</v>
      </c>
      <c r="I528" s="60" t="e">
        <f>IF(#REF!&gt;0,#REF!,"---")</f>
        <v>#REF!</v>
      </c>
    </row>
    <row r="529" spans="1:9" ht="30" x14ac:dyDescent="0.25">
      <c r="A529" s="51" t="str">
        <f>IF(zgłoszenia[[#This Row],[ID]]&gt;0,zgłoszenia[[#This Row],[Lp.]]&amp;" "&amp;zgłoszenia[[#This Row],[ID]]&amp;"
"&amp;zgłoszenia[[#This Row],[Nr kance- laryjny]]&amp;"/P/15","---")</f>
        <v>526 EJ
10199/P/15</v>
      </c>
      <c r="B52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garaż blaszany 
gm. Świeszyno; ob.Konikowo; dz. Nr 11/60</v>
      </c>
      <c r="C529" s="28" t="str">
        <f>IF(zgłoszenia[[#This Row],[Rodzaj zgłoszenia]]&gt;0,zgłoszenia[[#This Row],[Rodzaj zgłoszenia]]," ")</f>
        <v>budowa obiektu - art. 29 ust. 1</v>
      </c>
      <c r="D529" s="47" t="e">
        <f>IF(#REF!&gt;0,#REF!&amp;";
"&amp;#REF!," ")</f>
        <v>#REF!</v>
      </c>
      <c r="E529" s="52" t="str">
        <f ca="1">IF(zgłoszenia[BOŚ Znak sprawy]&gt;0,zgłoszenia[BOŚ Znak sprawy]&amp;"
( "&amp;zgłoszenia[czas rozpatrywania]&amp;" "&amp;"dni )"," ")</f>
        <v>BOŚ.6743.454.2017.EJ
( 13 dni )</v>
      </c>
      <c r="F529" s="64">
        <f>IF(zgłoszenia[[#This Row],[Data wpływu wniosku]]&gt;0,zgłoszenia[[#This Row],[Data wpływu wniosku]]," ")</f>
        <v>42871</v>
      </c>
      <c r="G529" s="43">
        <f>IF(zgłoszenia[[#This Row],[Data zakończenia sprawy]]&gt;0,zgłoszenia[[#This Row],[Data zakończenia sprawy]]," ")</f>
        <v>42884</v>
      </c>
      <c r="H529" s="44" t="str">
        <f>IF(zgłoszenia[[#This Row],[Sposób zakończenia]]&gt;0,zgłoszenia[[#This Row],[Sposób zakończenia]]," ")</f>
        <v>brak sprzeciwu - zgłoszenie skuteczne</v>
      </c>
      <c r="I529" s="60" t="e">
        <f>IF(#REF!&gt;0,#REF!,"---")</f>
        <v>#REF!</v>
      </c>
    </row>
    <row r="530" spans="1:9" ht="30" x14ac:dyDescent="0.25">
      <c r="A530" s="51" t="str">
        <f>IF(zgłoszenia[[#This Row],[ID]]&gt;0,zgłoszenia[[#This Row],[Lp.]]&amp;" "&amp;zgłoszenia[[#This Row],[ID]]&amp;"
"&amp;zgłoszenia[[#This Row],[Nr kance- laryjny]]&amp;"/P/15","---")</f>
        <v>527 WK
10204/P/15</v>
      </c>
      <c r="B53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garaż   
gm. Mielno; ob.Sarbinowo; dz. Nr 138/4</v>
      </c>
      <c r="C530" s="28" t="str">
        <f>IF(zgłoszenia[[#This Row],[Rodzaj zgłoszenia]]&gt;0,zgłoszenia[[#This Row],[Rodzaj zgłoszenia]]," ")</f>
        <v>budowa obiektu - art. 29 ust. 1</v>
      </c>
      <c r="D530" s="47" t="e">
        <f>IF(#REF!&gt;0,#REF!&amp;";
"&amp;#REF!," ")</f>
        <v>#REF!</v>
      </c>
      <c r="E530" s="52" t="str">
        <f ca="1">IF(zgłoszenia[BOŚ Znak sprawy]&gt;0,zgłoszenia[BOŚ Znak sprawy]&amp;"
( "&amp;zgłoszenia[czas rozpatrywania]&amp;" "&amp;"dni )"," ")</f>
        <v>BOŚ.6743.467.2017.WK
( 17 dni )</v>
      </c>
      <c r="F530" s="64">
        <f>IF(zgłoszenia[[#This Row],[Data wpływu wniosku]]&gt;0,zgłoszenia[[#This Row],[Data wpływu wniosku]]," ")</f>
        <v>42871</v>
      </c>
      <c r="G530" s="43">
        <f>IF(zgłoszenia[[#This Row],[Data zakończenia sprawy]]&gt;0,zgłoszenia[[#This Row],[Data zakończenia sprawy]]," ")</f>
        <v>42888</v>
      </c>
      <c r="H530" s="44" t="str">
        <f>IF(zgłoszenia[[#This Row],[Sposób zakończenia]]&gt;0,zgłoszenia[[#This Row],[Sposób zakończenia]]," ")</f>
        <v>decyzja sprzeciwu</v>
      </c>
      <c r="I530" s="60" t="e">
        <f>IF(#REF!&gt;0,#REF!,"---")</f>
        <v>#REF!</v>
      </c>
    </row>
    <row r="531" spans="1:9" ht="45" x14ac:dyDescent="0.25">
      <c r="A531" s="51" t="str">
        <f>IF(zgłoszenia[[#This Row],[ID]]&gt;0,zgłoszenia[[#This Row],[Lp.]]&amp;" "&amp;zgłoszenia[[#This Row],[ID]]&amp;"
"&amp;zgłoszenia[[#This Row],[Nr kance- laryjny]]&amp;"/P/15","---")</f>
        <v>528 IN
10251/P/15</v>
      </c>
      <c r="B53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wodociagowe 
gm. Będzino; ob.Śmiechów; dz. Nr 120/2, 122/1, 109/1</v>
      </c>
      <c r="C531" s="28" t="str">
        <f>IF(zgłoszenia[[#This Row],[Rodzaj zgłoszenia]]&gt;0,zgłoszenia[[#This Row],[Rodzaj zgłoszenia]]," ")</f>
        <v>budowa obiektu - art. 29 ust. 1</v>
      </c>
      <c r="D531" s="47" t="e">
        <f>IF(#REF!&gt;0,#REF!&amp;";
"&amp;#REF!," ")</f>
        <v>#REF!</v>
      </c>
      <c r="E531" s="52" t="str">
        <f ca="1">IF(zgłoszenia[BOŚ Znak sprawy]&gt;0,zgłoszenia[BOŚ Znak sprawy]&amp;"
( "&amp;zgłoszenia[czas rozpatrywania]&amp;" "&amp;"dni )"," ")</f>
        <v>BOŚ.6743.457.2017.IN
( 21 dni )</v>
      </c>
      <c r="F531" s="64">
        <f>IF(zgłoszenia[[#This Row],[Data wpływu wniosku]]&gt;0,zgłoszenia[[#This Row],[Data wpływu wniosku]]," ")</f>
        <v>42871</v>
      </c>
      <c r="G531" s="43">
        <f>IF(zgłoszenia[[#This Row],[Data zakończenia sprawy]]&gt;0,zgłoszenia[[#This Row],[Data zakończenia sprawy]]," ")</f>
        <v>42892</v>
      </c>
      <c r="H531" s="44" t="str">
        <f>IF(zgłoszenia[[#This Row],[Sposób zakończenia]]&gt;0,zgłoszenia[[#This Row],[Sposób zakończenia]]," ")</f>
        <v>brak sprzeciwu - zgłoszenie skuteczne</v>
      </c>
      <c r="I531" s="60" t="e">
        <f>IF(#REF!&gt;0,#REF!,"---")</f>
        <v>#REF!</v>
      </c>
    </row>
    <row r="532" spans="1:9" ht="30" x14ac:dyDescent="0.25">
      <c r="A532" s="51" t="str">
        <f>IF(zgłoszenia[[#This Row],[ID]]&gt;0,zgłoszenia[[#This Row],[Lp.]]&amp;" "&amp;zgłoszenia[[#This Row],[ID]]&amp;"
"&amp;zgłoszenia[[#This Row],[Nr kance- laryjny]]&amp;"/P/15","---")</f>
        <v>529 IN
10342/P/15</v>
      </c>
      <c r="B53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Będzino; ob.Będzinko; dz. Nr 436/13</v>
      </c>
      <c r="C532" s="28" t="str">
        <f>IF(zgłoszenia[[#This Row],[Rodzaj zgłoszenia]]&gt;0,zgłoszenia[[#This Row],[Rodzaj zgłoszenia]]," ")</f>
        <v>budowa obiektu - art. 29 ust. 1</v>
      </c>
      <c r="D532" s="47" t="e">
        <f>IF(#REF!&gt;0,#REF!&amp;";
"&amp;#REF!," ")</f>
        <v>#REF!</v>
      </c>
      <c r="E532" s="52" t="str">
        <f ca="1">IF(zgłoszenia[BOŚ Znak sprawy]&gt;0,zgłoszenia[BOŚ Znak sprawy]&amp;"
( "&amp;zgłoszenia[czas rozpatrywania]&amp;" "&amp;"dni )"," ")</f>
        <v>BOŚ.6743.468.2017.IN
( 16 dni )</v>
      </c>
      <c r="F532" s="64">
        <f>IF(zgłoszenia[[#This Row],[Data wpływu wniosku]]&gt;0,zgłoszenia[[#This Row],[Data wpływu wniosku]]," ")</f>
        <v>42872</v>
      </c>
      <c r="G532" s="43">
        <f>IF(zgłoszenia[[#This Row],[Data zakończenia sprawy]]&gt;0,zgłoszenia[[#This Row],[Data zakończenia sprawy]]," ")</f>
        <v>42888</v>
      </c>
      <c r="H532" s="44" t="str">
        <f>IF(zgłoszenia[[#This Row],[Sposób zakończenia]]&gt;0,zgłoszenia[[#This Row],[Sposób zakończenia]]," ")</f>
        <v>brak sprzeciwu - zgłoszenie skuteczne</v>
      </c>
      <c r="I532" s="60" t="e">
        <f>IF(#REF!&gt;0,#REF!,"---")</f>
        <v>#REF!</v>
      </c>
    </row>
    <row r="533" spans="1:9" ht="30" x14ac:dyDescent="0.25">
      <c r="A533" s="51" t="str">
        <f>IF(zgłoszenia[[#This Row],[ID]]&gt;0,zgłoszenia[[#This Row],[Lp.]]&amp;" "&amp;zgłoszenia[[#This Row],[ID]]&amp;"
"&amp;zgłoszenia[[#This Row],[Nr kance- laryjny]]&amp;"/P/15","---")</f>
        <v>530 SR
10324/P/15</v>
      </c>
      <c r="B53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ganek   
gm. Mielno; ob.Sarbinowo; dz. Nr 58/31</v>
      </c>
      <c r="C533" s="28" t="str">
        <f>IF(zgłoszenia[[#This Row],[Rodzaj zgłoszenia]]&gt;0,zgłoszenia[[#This Row],[Rodzaj zgłoszenia]]," ")</f>
        <v>budowa obiektu - art. 29 ust. 1</v>
      </c>
      <c r="D533" s="47" t="e">
        <f>IF(#REF!&gt;0,#REF!&amp;";
"&amp;#REF!," ")</f>
        <v>#REF!</v>
      </c>
      <c r="E533" s="52" t="str">
        <f ca="1">IF(zgłoszenia[BOŚ Znak sprawy]&gt;0,zgłoszenia[BOŚ Znak sprawy]&amp;"
( "&amp;zgłoszenia[czas rozpatrywania]&amp;" "&amp;"dni )"," ")</f>
        <v>BOŚ.6743.480.2017.SR
( 7 dni )</v>
      </c>
      <c r="F533" s="64">
        <f>IF(zgłoszenia[[#This Row],[Data wpływu wniosku]]&gt;0,zgłoszenia[[#This Row],[Data wpływu wniosku]]," ")</f>
        <v>42872</v>
      </c>
      <c r="G533" s="43">
        <f>IF(zgłoszenia[[#This Row],[Data zakończenia sprawy]]&gt;0,zgłoszenia[[#This Row],[Data zakończenia sprawy]]," ")</f>
        <v>42879</v>
      </c>
      <c r="H533" s="44" t="str">
        <f>IF(zgłoszenia[[#This Row],[Sposób zakończenia]]&gt;0,zgłoszenia[[#This Row],[Sposób zakończenia]]," ")</f>
        <v>decyzja sprzeciwu</v>
      </c>
      <c r="I533" s="60" t="e">
        <f>IF(#REF!&gt;0,#REF!,"---")</f>
        <v>#REF!</v>
      </c>
    </row>
    <row r="534" spans="1:9" ht="105" x14ac:dyDescent="0.25">
      <c r="A534" s="51" t="str">
        <f>IF(zgłoszenia[[#This Row],[ID]]&gt;0,zgłoszenia[[#This Row],[Lp.]]&amp;" "&amp;zgłoszenia[[#This Row],[ID]]&amp;"
"&amp;zgłoszenia[[#This Row],[Nr kance- laryjny]]&amp;"/P/15","---")</f>
        <v>531 SR
10344/P/15</v>
      </c>
      <c r="B53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boiska, obiektów małej architektury, utwardzenie terenu, oświetlenie terenu, remont sceny amfiteatru w ramach rozbudowy kąpieliska Rosnowo 
gm. Manowo; ob.Rosnowo; dz. Nr 231/10, 231/11</v>
      </c>
      <c r="C534" s="28" t="str">
        <f>IF(zgłoszenia[[#This Row],[Rodzaj zgłoszenia]]&gt;0,zgłoszenia[[#This Row],[Rodzaj zgłoszenia]]," ")</f>
        <v>budowa obiektu - art. 29 ust. 1</v>
      </c>
      <c r="D534" s="47" t="e">
        <f>IF(#REF!&gt;0,#REF!&amp;";
"&amp;#REF!," ")</f>
        <v>#REF!</v>
      </c>
      <c r="E534" s="52" t="str">
        <f ca="1">IF(zgłoszenia[BOŚ Znak sprawy]&gt;0,zgłoszenia[BOŚ Znak sprawy]&amp;"
( "&amp;zgłoszenia[czas rozpatrywania]&amp;" "&amp;"dni )"," ")</f>
        <v>BOŚ.6743.476.2017.SR
( 14 dni )</v>
      </c>
      <c r="F534" s="64">
        <f>IF(zgłoszenia[[#This Row],[Data wpływu wniosku]]&gt;0,zgłoszenia[[#This Row],[Data wpływu wniosku]]," ")</f>
        <v>42872</v>
      </c>
      <c r="G534" s="43">
        <f>IF(zgłoszenia[[#This Row],[Data zakończenia sprawy]]&gt;0,zgłoszenia[[#This Row],[Data zakończenia sprawy]]," ")</f>
        <v>42886</v>
      </c>
      <c r="H534" s="44" t="str">
        <f>IF(zgłoszenia[[#This Row],[Sposób zakończenia]]&gt;0,zgłoszenia[[#This Row],[Sposób zakończenia]]," ")</f>
        <v>brak sprzeciwu - zgłoszenie skuteczne</v>
      </c>
      <c r="I534" s="60" t="e">
        <f>IF(#REF!&gt;0,#REF!,"---")</f>
        <v>#REF!</v>
      </c>
    </row>
    <row r="535" spans="1:9" ht="30" x14ac:dyDescent="0.25">
      <c r="A535" s="51" t="str">
        <f>IF(zgłoszenia[[#This Row],[ID]]&gt;0,zgłoszenia[[#This Row],[Lp.]]&amp;" "&amp;zgłoszenia[[#This Row],[ID]]&amp;"
"&amp;zgłoszenia[[#This Row],[Nr kance- laryjny]]&amp;"/P/15","---")</f>
        <v>532 AA
10306/P/15</v>
      </c>
      <c r="B53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instalacja zbiornikowa gazu płynnego 
gm. Polanów; ob.Żydowo; dz. Nr 54, 55/1</v>
      </c>
      <c r="C535" s="28" t="str">
        <f>IF(zgłoszenia[[#This Row],[Rodzaj zgłoszenia]]&gt;0,zgłoszenia[[#This Row],[Rodzaj zgłoszenia]]," ")</f>
        <v>budowa obiektu - art. 29 ust. 1</v>
      </c>
      <c r="D535" s="47" t="e">
        <f>IF(#REF!&gt;0,#REF!&amp;";
"&amp;#REF!," ")</f>
        <v>#REF!</v>
      </c>
      <c r="E535" s="52" t="str">
        <f ca="1">IF(zgłoszenia[BOŚ Znak sprawy]&gt;0,zgłoszenia[BOŚ Znak sprawy]&amp;"
( "&amp;zgłoszenia[czas rozpatrywania]&amp;" "&amp;"dni )"," ")</f>
        <v>BOŚ.6743.463.2017.AA
( 8 dni )</v>
      </c>
      <c r="F535" s="64">
        <f>IF(zgłoszenia[[#This Row],[Data wpływu wniosku]]&gt;0,zgłoszenia[[#This Row],[Data wpływu wniosku]]," ")</f>
        <v>42872</v>
      </c>
      <c r="G535" s="43">
        <f>IF(zgłoszenia[[#This Row],[Data zakończenia sprawy]]&gt;0,zgłoszenia[[#This Row],[Data zakończenia sprawy]]," ")</f>
        <v>42880</v>
      </c>
      <c r="H535" s="44" t="str">
        <f>IF(zgłoszenia[[#This Row],[Sposób zakończenia]]&gt;0,zgłoszenia[[#This Row],[Sposób zakończenia]]," ")</f>
        <v>decyzja sprzeciwu</v>
      </c>
      <c r="I535" s="60" t="e">
        <f>IF(#REF!&gt;0,#REF!,"---")</f>
        <v>#REF!</v>
      </c>
    </row>
    <row r="536" spans="1:9" ht="45" x14ac:dyDescent="0.25">
      <c r="A536" s="51" t="str">
        <f>IF(zgłoszenia[[#This Row],[ID]]&gt;0,zgłoszenia[[#This Row],[Lp.]]&amp;" "&amp;zgłoszenia[[#This Row],[ID]]&amp;"
"&amp;zgłoszenia[[#This Row],[Nr kance- laryjny]]&amp;"/P/15","---")</f>
        <v>533 EJ
10327/P/15</v>
      </c>
      <c r="B53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montaż wiaty rowerowej, utwardzenie terenu, montaż 5 stojaków rowerowych 
gm. Sianów; ob.Skibno; dz. Nr 200/2</v>
      </c>
      <c r="C536" s="28" t="str">
        <f>IF(zgłoszenia[[#This Row],[Rodzaj zgłoszenia]]&gt;0,zgłoszenia[[#This Row],[Rodzaj zgłoszenia]]," ")</f>
        <v>budowa obiektu - art. 29 ust. 1</v>
      </c>
      <c r="D536" s="47" t="e">
        <f>IF(#REF!&gt;0,#REF!&amp;";
"&amp;#REF!," ")</f>
        <v>#REF!</v>
      </c>
      <c r="E536" s="52" t="str">
        <f ca="1">IF(zgłoszenia[BOŚ Znak sprawy]&gt;0,zgłoszenia[BOŚ Znak sprawy]&amp;"
( "&amp;zgłoszenia[czas rozpatrywania]&amp;" "&amp;"dni )"," ")</f>
        <v>BOŚ.6743.461.2017.EJ
( 6 dni )</v>
      </c>
      <c r="F536" s="64">
        <f>IF(zgłoszenia[[#This Row],[Data wpływu wniosku]]&gt;0,zgłoszenia[[#This Row],[Data wpływu wniosku]]," ")</f>
        <v>42872</v>
      </c>
      <c r="G536" s="43">
        <f>IF(zgłoszenia[[#This Row],[Data zakończenia sprawy]]&gt;0,zgłoszenia[[#This Row],[Data zakończenia sprawy]]," ")</f>
        <v>42878</v>
      </c>
      <c r="H536" s="44" t="str">
        <f>IF(zgłoszenia[[#This Row],[Sposób zakończenia]]&gt;0,zgłoszenia[[#This Row],[Sposób zakończenia]]," ")</f>
        <v>brak sprzeciwu - zgłoszenie skuteczne</v>
      </c>
      <c r="I536" s="60" t="e">
        <f>IF(#REF!&gt;0,#REF!,"---")</f>
        <v>#REF!</v>
      </c>
    </row>
    <row r="537" spans="1:9" ht="45" x14ac:dyDescent="0.25">
      <c r="A537" s="51" t="str">
        <f>IF(zgłoszenia[[#This Row],[ID]]&gt;0,zgłoszenia[[#This Row],[Lp.]]&amp;" "&amp;zgłoszenia[[#This Row],[ID]]&amp;"
"&amp;zgłoszenia[[#This Row],[Nr kance- laryjny]]&amp;"/P/15","---")</f>
        <v>534 EJ
10325/P/15</v>
      </c>
      <c r="B53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montaż wiaty rowerowej, montaż 5 stojaków rowerowych 
gm. Sianów; ob.Iwięcino; dz. Nr 287/3</v>
      </c>
      <c r="C537" s="28" t="str">
        <f>IF(zgłoszenia[[#This Row],[Rodzaj zgłoszenia]]&gt;0,zgłoszenia[[#This Row],[Rodzaj zgłoszenia]]," ")</f>
        <v>budowa obiektu - art. 29 ust. 1</v>
      </c>
      <c r="D537" s="47" t="e">
        <f>IF(#REF!&gt;0,#REF!&amp;";
"&amp;#REF!," ")</f>
        <v>#REF!</v>
      </c>
      <c r="E537" s="52" t="str">
        <f ca="1">IF(zgłoszenia[BOŚ Znak sprawy]&gt;0,zgłoszenia[BOŚ Znak sprawy]&amp;"
( "&amp;zgłoszenia[czas rozpatrywania]&amp;" "&amp;"dni )"," ")</f>
        <v>BOŚ.6743.459.2017.EJ
( 6 dni )</v>
      </c>
      <c r="F537" s="64">
        <f>IF(zgłoszenia[[#This Row],[Data wpływu wniosku]]&gt;0,zgłoszenia[[#This Row],[Data wpływu wniosku]]," ")</f>
        <v>42872</v>
      </c>
      <c r="G537" s="43">
        <f>IF(zgłoszenia[[#This Row],[Data zakończenia sprawy]]&gt;0,zgłoszenia[[#This Row],[Data zakończenia sprawy]]," ")</f>
        <v>42878</v>
      </c>
      <c r="H537" s="44" t="str">
        <f>IF(zgłoszenia[[#This Row],[Sposób zakończenia]]&gt;0,zgłoszenia[[#This Row],[Sposób zakończenia]]," ")</f>
        <v>brak sprzeciwu - zgłoszenie skuteczne</v>
      </c>
      <c r="I537" s="60" t="e">
        <f>IF(#REF!&gt;0,#REF!,"---")</f>
        <v>#REF!</v>
      </c>
    </row>
    <row r="538" spans="1:9" ht="60" x14ac:dyDescent="0.25">
      <c r="A538" s="51" t="str">
        <f>IF(zgłoszenia[[#This Row],[ID]]&gt;0,zgłoszenia[[#This Row],[Lp.]]&amp;" "&amp;zgłoszenia[[#This Row],[ID]]&amp;"
"&amp;zgłoszenia[[#This Row],[Nr kance- laryjny]]&amp;"/P/15","---")</f>
        <v>535 EJ
10326/P/15</v>
      </c>
      <c r="B53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montaż wiaty rowerowej, montaż 5 stojaków rowerowych 
gm. Sianów; ob.Sucha koszalińska; dz. Nr 14/2</v>
      </c>
      <c r="C538" s="28" t="str">
        <f>IF(zgłoszenia[[#This Row],[Rodzaj zgłoszenia]]&gt;0,zgłoszenia[[#This Row],[Rodzaj zgłoszenia]]," ")</f>
        <v>budowa obiektu - art. 29 ust. 1</v>
      </c>
      <c r="D538" s="47" t="e">
        <f>IF(#REF!&gt;0,#REF!&amp;";
"&amp;#REF!," ")</f>
        <v>#REF!</v>
      </c>
      <c r="E538" s="52" t="str">
        <f ca="1">IF(zgłoszenia[BOŚ Znak sprawy]&gt;0,zgłoszenia[BOŚ Znak sprawy]&amp;"
( "&amp;zgłoszenia[czas rozpatrywania]&amp;" "&amp;"dni )"," ")</f>
        <v>BOŚ.6743.460.2017.EJ
( 6 dni )</v>
      </c>
      <c r="F538" s="64">
        <f>IF(zgłoszenia[[#This Row],[Data wpływu wniosku]]&gt;0,zgłoszenia[[#This Row],[Data wpływu wniosku]]," ")</f>
        <v>42872</v>
      </c>
      <c r="G538" s="43">
        <f>IF(zgłoszenia[[#This Row],[Data zakończenia sprawy]]&gt;0,zgłoszenia[[#This Row],[Data zakończenia sprawy]]," ")</f>
        <v>42878</v>
      </c>
      <c r="H538" s="44" t="str">
        <f>IF(zgłoszenia[[#This Row],[Sposób zakończenia]]&gt;0,zgłoszenia[[#This Row],[Sposób zakończenia]]," ")</f>
        <v>brak sprzeciwu - zgłoszenie skuteczne</v>
      </c>
      <c r="I538" s="60" t="e">
        <f>IF(#REF!&gt;0,#REF!,"---")</f>
        <v>#REF!</v>
      </c>
    </row>
    <row r="539" spans="1:9" ht="30" x14ac:dyDescent="0.25">
      <c r="A539" s="51" t="str">
        <f>IF(zgłoszenia[[#This Row],[ID]]&gt;0,zgłoszenia[[#This Row],[Lp.]]&amp;" "&amp;zgłoszenia[[#This Row],[ID]]&amp;"
"&amp;zgłoszenia[[#This Row],[Nr kance- laryjny]]&amp;"/P/15","---")</f>
        <v>536 MS
10250/P/15</v>
      </c>
      <c r="B53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zbiornik bezodpływowy   
gm. Sianów; ob.Węgorzewo; dz. Nr 144/2</v>
      </c>
      <c r="C539" s="28" t="str">
        <f>IF(zgłoszenia[[#This Row],[Rodzaj zgłoszenia]]&gt;0,zgłoszenia[[#This Row],[Rodzaj zgłoszenia]]," ")</f>
        <v>budowa obiektu - art. 29 ust. 1</v>
      </c>
      <c r="D539" s="47" t="e">
        <f>IF(#REF!&gt;0,#REF!&amp;";
"&amp;#REF!," ")</f>
        <v>#REF!</v>
      </c>
      <c r="E539" s="52" t="str">
        <f ca="1">IF(zgłoszenia[BOŚ Znak sprawy]&gt;0,zgłoszenia[BOŚ Znak sprawy]&amp;"
( "&amp;zgłoszenia[czas rozpatrywania]&amp;" "&amp;"dni )"," ")</f>
        <v>BOŚ.6743.470.2017.MS
( 17 dni )</v>
      </c>
      <c r="F539" s="64">
        <f>IF(zgłoszenia[[#This Row],[Data wpływu wniosku]]&gt;0,zgłoszenia[[#This Row],[Data wpływu wniosku]]," ")</f>
        <v>42871</v>
      </c>
      <c r="G539" s="43">
        <f>IF(zgłoszenia[[#This Row],[Data zakończenia sprawy]]&gt;0,zgłoszenia[[#This Row],[Data zakończenia sprawy]]," ")</f>
        <v>42888</v>
      </c>
      <c r="H539" s="44" t="str">
        <f>IF(zgłoszenia[[#This Row],[Sposób zakończenia]]&gt;0,zgłoszenia[[#This Row],[Sposób zakończenia]]," ")</f>
        <v>brak sprzeciwu - zgłoszenie skuteczne</v>
      </c>
      <c r="I539" s="60" t="e">
        <f>IF(#REF!&gt;0,#REF!,"---")</f>
        <v>#REF!</v>
      </c>
    </row>
    <row r="540" spans="1:9" ht="30" x14ac:dyDescent="0.25">
      <c r="A540" s="51" t="str">
        <f>IF(zgłoszenia[[#This Row],[ID]]&gt;0,zgłoszenia[[#This Row],[Lp.]]&amp;" "&amp;zgłoszenia[[#This Row],[ID]]&amp;"
"&amp;zgłoszenia[[#This Row],[Nr kance- laryjny]]&amp;"/P/15","---")</f>
        <v>537 IN
10497/P/15</v>
      </c>
      <c r="B54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
gm. Będzino; ob.Mścice; dz. Nr 242/12</v>
      </c>
      <c r="C540" s="28" t="str">
        <f>IF(zgłoszenia[[#This Row],[Rodzaj zgłoszenia]]&gt;0,zgłoszenia[[#This Row],[Rodzaj zgłoszenia]]," ")</f>
        <v>budowa obiektu - art. 29 ust. 1</v>
      </c>
      <c r="D540" s="47" t="e">
        <f>IF(#REF!&gt;0,#REF!&amp;";
"&amp;#REF!," ")</f>
        <v>#REF!</v>
      </c>
      <c r="E540" s="52" t="str">
        <f ca="1">IF(zgłoszenia[BOŚ Znak sprawy]&gt;0,zgłoszenia[BOŚ Znak sprawy]&amp;"
( "&amp;zgłoszenia[czas rozpatrywania]&amp;" "&amp;"dni )"," ")</f>
        <v>BOŚ.6743.474.2017.IN
( 15 dni )</v>
      </c>
      <c r="F540" s="64">
        <f>IF(zgłoszenia[[#This Row],[Data wpływu wniosku]]&gt;0,zgłoszenia[[#This Row],[Data wpływu wniosku]]," ")</f>
        <v>42873</v>
      </c>
      <c r="G540" s="43">
        <f>IF(zgłoszenia[[#This Row],[Data zakończenia sprawy]]&gt;0,zgłoszenia[[#This Row],[Data zakończenia sprawy]]," ")</f>
        <v>42888</v>
      </c>
      <c r="H540" s="44" t="str">
        <f>IF(zgłoszenia[[#This Row],[Sposób zakończenia]]&gt;0,zgłoszenia[[#This Row],[Sposób zakończenia]]," ")</f>
        <v>brak sprzeciwu - zgłoszenie skuteczne</v>
      </c>
      <c r="I540" s="60" t="e">
        <f>IF(#REF!&gt;0,#REF!,"---")</f>
        <v>#REF!</v>
      </c>
    </row>
    <row r="541" spans="1:9" ht="45" x14ac:dyDescent="0.25">
      <c r="A541" s="51" t="str">
        <f>IF(zgłoszenia[[#This Row],[ID]]&gt;0,zgłoszenia[[#This Row],[Lp.]]&amp;" "&amp;zgłoszenia[[#This Row],[ID]]&amp;"
"&amp;zgłoszenia[[#This Row],[Nr kance- laryjny]]&amp;"/P/15","---")</f>
        <v>538 ŁD
10496/P/15</v>
      </c>
      <c r="B54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droga tymczasowa 
gm. Biesiekierz; ob.Cieszyn; dz. Nr 4/11, 107/1</v>
      </c>
      <c r="C541" s="28" t="str">
        <f>IF(zgłoszenia[[#This Row],[Rodzaj zgłoszenia]]&gt;0,zgłoszenia[[#This Row],[Rodzaj zgłoszenia]]," ")</f>
        <v>tymczasowy obiekt - art. 29 ust. 1, pkt 12</v>
      </c>
      <c r="D541" s="47" t="e">
        <f>IF(#REF!&gt;0,#REF!&amp;";
"&amp;#REF!," ")</f>
        <v>#REF!</v>
      </c>
      <c r="E541" s="52" t="str">
        <f ca="1">IF(zgłoszenia[BOŚ Znak sprawy]&gt;0,zgłoszenia[BOŚ Znak sprawy]&amp;"
( "&amp;zgłoszenia[czas rozpatrywania]&amp;" "&amp;"dni )"," ")</f>
        <v>BOŚ.6743.482.2017.ŁD
( 7 dni )</v>
      </c>
      <c r="F541" s="64">
        <f>IF(zgłoszenia[[#This Row],[Data wpływu wniosku]]&gt;0,zgłoszenia[[#This Row],[Data wpływu wniosku]]," ")</f>
        <v>42873</v>
      </c>
      <c r="G541" s="43">
        <f>IF(zgłoszenia[[#This Row],[Data zakończenia sprawy]]&gt;0,zgłoszenia[[#This Row],[Data zakończenia sprawy]]," ")</f>
        <v>42880</v>
      </c>
      <c r="H541" s="44" t="str">
        <f>IF(zgłoszenia[[#This Row],[Sposób zakończenia]]&gt;0,zgłoszenia[[#This Row],[Sposób zakończenia]]," ")</f>
        <v>decyzja sprzeciwu</v>
      </c>
      <c r="I541" s="60" t="e">
        <f>IF(#REF!&gt;0,#REF!,"---")</f>
        <v>#REF!</v>
      </c>
    </row>
    <row r="542" spans="1:9" ht="45" x14ac:dyDescent="0.25">
      <c r="A542" s="51" t="str">
        <f>IF(zgłoszenia[[#This Row],[ID]]&gt;0,zgłoszenia[[#This Row],[Lp.]]&amp;" "&amp;zgłoszenia[[#This Row],[ID]]&amp;"
"&amp;zgłoszenia[[#This Row],[Nr kance- laryjny]]&amp;"/P/15","---")</f>
        <v>539 MS
10511/P/15</v>
      </c>
      <c r="B54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z przebudową Sali lekcyjnej na toalety 
gm. Sianów; ob.Sianów 07; dz. Nr 287</v>
      </c>
      <c r="C542" s="28" t="str">
        <f>IF(zgłoszenia[[#This Row],[Rodzaj zgłoszenia]]&gt;0,zgłoszenia[[#This Row],[Rodzaj zgłoszenia]]," ")</f>
        <v>roboty budowlane - art. 29 ust. 2</v>
      </c>
      <c r="D542" s="47" t="e">
        <f>IF(#REF!&gt;0,#REF!&amp;";
"&amp;#REF!," ")</f>
        <v>#REF!</v>
      </c>
      <c r="E542" s="52" t="str">
        <f ca="1">IF(zgłoszenia[BOŚ Znak sprawy]&gt;0,zgłoszenia[BOŚ Znak sprawy]&amp;"
( "&amp;zgłoszenia[czas rozpatrywania]&amp;" "&amp;"dni )"," ")</f>
        <v>BOŚ.6743.499.2017.MS
( 18 dni )</v>
      </c>
      <c r="F542" s="64">
        <f>IF(zgłoszenia[[#This Row],[Data wpływu wniosku]]&gt;0,zgłoszenia[[#This Row],[Data wpływu wniosku]]," ")</f>
        <v>42873</v>
      </c>
      <c r="G542" s="43">
        <f>IF(zgłoszenia[[#This Row],[Data zakończenia sprawy]]&gt;0,zgłoszenia[[#This Row],[Data zakończenia sprawy]]," ")</f>
        <v>42891</v>
      </c>
      <c r="H542" s="44" t="str">
        <f>IF(zgłoszenia[[#This Row],[Sposób zakończenia]]&gt;0,zgłoszenia[[#This Row],[Sposób zakończenia]]," ")</f>
        <v>decyzja umorzenie</v>
      </c>
      <c r="I542" s="60" t="e">
        <f>IF(#REF!&gt;0,#REF!,"---")</f>
        <v>#REF!</v>
      </c>
    </row>
    <row r="543" spans="1:9" ht="45" x14ac:dyDescent="0.25">
      <c r="A543" s="51" t="str">
        <f>IF(zgłoszenia[[#This Row],[ID]]&gt;0,zgłoszenia[[#This Row],[Lp.]]&amp;" "&amp;zgłoszenia[[#This Row],[ID]]&amp;"
"&amp;zgłoszenia[[#This Row],[Nr kance- laryjny]]&amp;"/P/15","---")</f>
        <v>540 SR
10547/P/15</v>
      </c>
      <c r="B54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sbosobu użytkowania z budynków socjalnego i rekreacyjnego na mieszkalne 
gm. Mielno; ob.Łazy; dz. Nr 683</v>
      </c>
      <c r="C543" s="28" t="str">
        <f>IF(zgłoszenia[[#This Row],[Rodzaj zgłoszenia]]&gt;0,zgłoszenia[[#This Row],[Rodzaj zgłoszenia]]," ")</f>
        <v>zmiana sposobu użytkowania - atr. 71</v>
      </c>
      <c r="D543" s="47" t="e">
        <f>IF(#REF!&gt;0,#REF!&amp;";
"&amp;#REF!," ")</f>
        <v>#REF!</v>
      </c>
      <c r="E543" s="52" t="str">
        <f ca="1">IF(zgłoszenia[BOŚ Znak sprawy]&gt;0,zgłoszenia[BOŚ Znak sprawy]&amp;"
( "&amp;zgłoszenia[czas rozpatrywania]&amp;" "&amp;"dni )"," ")</f>
        <v>BOŚ.6743.477.2017.SR
( 25 dni )</v>
      </c>
      <c r="F543" s="64">
        <f>IF(zgłoszenia[[#This Row],[Data wpływu wniosku]]&gt;0,zgłoszenia[[#This Row],[Data wpływu wniosku]]," ")</f>
        <v>42874</v>
      </c>
      <c r="G543" s="43">
        <f>IF(zgłoszenia[[#This Row],[Data zakończenia sprawy]]&gt;0,zgłoszenia[[#This Row],[Data zakończenia sprawy]]," ")</f>
        <v>42899</v>
      </c>
      <c r="H543" s="44" t="str">
        <f>IF(zgłoszenia[[#This Row],[Sposób zakończenia]]&gt;0,zgłoszenia[[#This Row],[Sposób zakończenia]]," ")</f>
        <v>decyzja umorzenie</v>
      </c>
      <c r="I543" s="60" t="e">
        <f>IF(#REF!&gt;0,#REF!,"---")</f>
        <v>#REF!</v>
      </c>
    </row>
    <row r="544" spans="1:9" ht="30" x14ac:dyDescent="0.25">
      <c r="A544" s="51" t="str">
        <f>IF(zgłoszenia[[#This Row],[ID]]&gt;0,zgłoszenia[[#This Row],[Lp.]]&amp;" "&amp;zgłoszenia[[#This Row],[ID]]&amp;"
"&amp;zgłoszenia[[#This Row],[Nr kance- laryjny]]&amp;"/P/15","---")</f>
        <v>541 EJ
10517/P/15</v>
      </c>
      <c r="B54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przyłącza wodociągowego 
gm. Świeszyno; ob.Konikowo; dz. Nr 216/5</v>
      </c>
      <c r="C544" s="28" t="str">
        <f>IF(zgłoszenia[[#This Row],[Rodzaj zgłoszenia]]&gt;0,zgłoszenia[[#This Row],[Rodzaj zgłoszenia]]," ")</f>
        <v>budowa obiektu - art. 29 ust. 1</v>
      </c>
      <c r="D544" s="47" t="e">
        <f>IF(#REF!&gt;0,#REF!&amp;";
"&amp;#REF!," ")</f>
        <v>#REF!</v>
      </c>
      <c r="E544" s="52" t="str">
        <f ca="1">IF(zgłoszenia[BOŚ Znak sprawy]&gt;0,zgłoszenia[BOŚ Znak sprawy]&amp;"
( "&amp;zgłoszenia[czas rozpatrywania]&amp;" "&amp;"dni )"," ")</f>
        <v>BOŚ.6743.475.2017.EJ
( 13 dni )</v>
      </c>
      <c r="F544" s="64">
        <f>IF(zgłoszenia[[#This Row],[Data wpływu wniosku]]&gt;0,zgłoszenia[[#This Row],[Data wpływu wniosku]]," ")</f>
        <v>42873</v>
      </c>
      <c r="G544" s="43">
        <f>IF(zgłoszenia[[#This Row],[Data zakończenia sprawy]]&gt;0,zgłoszenia[[#This Row],[Data zakończenia sprawy]]," ")</f>
        <v>42886</v>
      </c>
      <c r="H544" s="44" t="str">
        <f>IF(zgłoszenia[[#This Row],[Sposób zakończenia]]&gt;0,zgłoszenia[[#This Row],[Sposób zakończenia]]," ")</f>
        <v>decyzja umorzenie</v>
      </c>
      <c r="I544" s="60" t="e">
        <f>IF(#REF!&gt;0,#REF!,"---")</f>
        <v>#REF!</v>
      </c>
    </row>
    <row r="545" spans="1:9" ht="60" x14ac:dyDescent="0.25">
      <c r="A545" s="51" t="str">
        <f>IF(zgłoszenia[[#This Row],[ID]]&gt;0,zgłoszenia[[#This Row],[Lp.]]&amp;" "&amp;zgłoszenia[[#This Row],[ID]]&amp;"
"&amp;zgłoszenia[[#This Row],[Nr kance- laryjny]]&amp;"/P/15","---")</f>
        <v>542 EJ
10574/P/15</v>
      </c>
      <c r="B54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i remont drogi powiatowej nr 3551Z 
gm. Sianów; ob.Sierakowo Sławieńskie; dz. Nr 253/4, 253/1, 144/1, 336</v>
      </c>
      <c r="C545" s="28" t="str">
        <f>IF(zgłoszenia[[#This Row],[Rodzaj zgłoszenia]]&gt;0,zgłoszenia[[#This Row],[Rodzaj zgłoszenia]]," ")</f>
        <v>roboty budowlane - art. 29 ust. 2</v>
      </c>
      <c r="D545" s="47" t="e">
        <f>IF(#REF!&gt;0,#REF!&amp;";
"&amp;#REF!," ")</f>
        <v>#REF!</v>
      </c>
      <c r="E545" s="52" t="str">
        <f ca="1">IF(zgłoszenia[BOŚ Znak sprawy]&gt;0,zgłoszenia[BOŚ Znak sprawy]&amp;"
( "&amp;zgłoszenia[czas rozpatrywania]&amp;" "&amp;"dni )"," ")</f>
        <v>BOŚ.6743.484.2017.EJ
( 21 dni )</v>
      </c>
      <c r="F545" s="64">
        <f>IF(zgłoszenia[[#This Row],[Data wpływu wniosku]]&gt;0,zgłoszenia[[#This Row],[Data wpływu wniosku]]," ")</f>
        <v>42874</v>
      </c>
      <c r="G545" s="43">
        <f>IF(zgłoszenia[[#This Row],[Data zakończenia sprawy]]&gt;0,zgłoszenia[[#This Row],[Data zakończenia sprawy]]," ")</f>
        <v>42895</v>
      </c>
      <c r="H545" s="44" t="str">
        <f>IF(zgłoszenia[[#This Row],[Sposób zakończenia]]&gt;0,zgłoszenia[[#This Row],[Sposób zakończenia]]," ")</f>
        <v>brak sprzeciwu - zgłoszenie skuteczne</v>
      </c>
      <c r="I545" s="60" t="e">
        <f>IF(#REF!&gt;0,#REF!,"---")</f>
        <v>#REF!</v>
      </c>
    </row>
    <row r="546" spans="1:9" ht="30" x14ac:dyDescent="0.25">
      <c r="A546" s="51" t="str">
        <f>IF(zgłoszenia[[#This Row],[ID]]&gt;0,zgłoszenia[[#This Row],[Lp.]]&amp;" "&amp;zgłoszenia[[#This Row],[ID]]&amp;"
"&amp;zgłoszenia[[#This Row],[Nr kance- laryjny]]&amp;"/P/15","---")</f>
        <v>543 MS
10649/P/15</v>
      </c>
      <c r="B54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instalacja gazowa 
gm. Sianów; ob.Kłos; dz. Nr 25</v>
      </c>
      <c r="C546" s="28" t="str">
        <f>IF(zgłoszenia[[#This Row],[Rodzaj zgłoszenia]]&gt;0,zgłoszenia[[#This Row],[Rodzaj zgłoszenia]]," ")</f>
        <v>jednorodzinne art.29 ust.1 pkt 1a</v>
      </c>
      <c r="D546" s="47" t="e">
        <f>IF(#REF!&gt;0,#REF!&amp;";
"&amp;#REF!," ")</f>
        <v>#REF!</v>
      </c>
      <c r="E546" s="52" t="str">
        <f ca="1">IF(zgłoszenia[BOŚ Znak sprawy]&gt;0,zgłoszenia[BOŚ Znak sprawy]&amp;"
( "&amp;zgłoszenia[czas rozpatrywania]&amp;" "&amp;"dni )"," ")</f>
        <v>BOŚ.6746.500.2017.MS
( 19 dni )</v>
      </c>
      <c r="F546" s="64">
        <f>IF(zgłoszenia[[#This Row],[Data wpływu wniosku]]&gt;0,zgłoszenia[[#This Row],[Data wpływu wniosku]]," ")</f>
        <v>42874</v>
      </c>
      <c r="G546" s="43">
        <f>IF(zgłoszenia[[#This Row],[Data zakończenia sprawy]]&gt;0,zgłoszenia[[#This Row],[Data zakończenia sprawy]]," ")</f>
        <v>42893</v>
      </c>
      <c r="H546" s="44" t="str">
        <f>IF(zgłoszenia[[#This Row],[Sposób zakończenia]]&gt;0,zgłoszenia[[#This Row],[Sposób zakończenia]]," ")</f>
        <v>brak sprzeciwu - zgłoszenie skuteczne</v>
      </c>
      <c r="I546" s="60" t="e">
        <f>IF(#REF!&gt;0,#REF!,"---")</f>
        <v>#REF!</v>
      </c>
    </row>
    <row r="547" spans="1:9" ht="30" x14ac:dyDescent="0.25">
      <c r="A547" s="51" t="str">
        <f>IF(zgłoszenia[[#This Row],[ID]]&gt;0,zgłoszenia[[#This Row],[Lp.]]&amp;" "&amp;zgłoszenia[[#This Row],[ID]]&amp;"
"&amp;zgłoszenia[[#This Row],[Nr kance- laryjny]]&amp;"/P/15","---")</f>
        <v>544 AŁ
10642/P/15</v>
      </c>
      <c r="B54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ob.Gąski; dz. Nr 81/56</v>
      </c>
      <c r="C547" s="28" t="str">
        <f>IF(zgłoszenia[[#This Row],[Rodzaj zgłoszenia]]&gt;0,zgłoszenia[[#This Row],[Rodzaj zgłoszenia]]," ")</f>
        <v>budowa obiektu - art. 29 ust. 1</v>
      </c>
      <c r="D547" s="47" t="e">
        <f>IF(#REF!&gt;0,#REF!&amp;";
"&amp;#REF!," ")</f>
        <v>#REF!</v>
      </c>
      <c r="E547" s="52" t="str">
        <f ca="1">IF(zgłoszenia[BOŚ Znak sprawy]&gt;0,zgłoszenia[BOŚ Znak sprawy]&amp;"
( "&amp;zgłoszenia[czas rozpatrywania]&amp;" "&amp;"dni )"," ")</f>
        <v>BOŚ.6743.489.2017.AŁ
( 14 dni )</v>
      </c>
      <c r="F547" s="64">
        <f>IF(zgłoszenia[[#This Row],[Data wpływu wniosku]]&gt;0,zgłoszenia[[#This Row],[Data wpływu wniosku]]," ")</f>
        <v>42874</v>
      </c>
      <c r="G547" s="43">
        <f>IF(zgłoszenia[[#This Row],[Data zakończenia sprawy]]&gt;0,zgłoszenia[[#This Row],[Data zakończenia sprawy]]," ")</f>
        <v>42888</v>
      </c>
      <c r="H547" s="44" t="str">
        <f>IF(zgłoszenia[[#This Row],[Sposób zakończenia]]&gt;0,zgłoszenia[[#This Row],[Sposób zakończenia]]," ")</f>
        <v>brak sprzeciwu - zgłoszenie skuteczne</v>
      </c>
      <c r="I547" s="60" t="e">
        <f>IF(#REF!&gt;0,#REF!,"---")</f>
        <v>#REF!</v>
      </c>
    </row>
    <row r="548" spans="1:9" ht="30" x14ac:dyDescent="0.25">
      <c r="A548" s="51" t="str">
        <f>IF(zgłoszenia[[#This Row],[ID]]&gt;0,zgłoszenia[[#This Row],[Lp.]]&amp;" "&amp;zgłoszenia[[#This Row],[ID]]&amp;"
"&amp;zgłoszenia[[#This Row],[Nr kance- laryjny]]&amp;"/P/15","---")</f>
        <v>545 SR
10643/P/15</v>
      </c>
      <c r="B54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ob.Sarbinowo; dz. Nr 440/14</v>
      </c>
      <c r="C548" s="28" t="str">
        <f>IF(zgłoszenia[[#This Row],[Rodzaj zgłoszenia]]&gt;0,zgłoszenia[[#This Row],[Rodzaj zgłoszenia]]," ")</f>
        <v>budowa obiektu - art. 29 ust. 1</v>
      </c>
      <c r="D548" s="47" t="e">
        <f>IF(#REF!&gt;0,#REF!&amp;";
"&amp;#REF!," ")</f>
        <v>#REF!</v>
      </c>
      <c r="E548" s="52" t="str">
        <f ca="1">IF(zgłoszenia[BOŚ Znak sprawy]&gt;0,zgłoszenia[BOŚ Znak sprawy]&amp;"
( "&amp;zgłoszenia[czas rozpatrywania]&amp;" "&amp;"dni )"," ")</f>
        <v>BOŚ.6743.478.2017.SR
( 5 dni )</v>
      </c>
      <c r="F548" s="64">
        <f>IF(zgłoszenia[[#This Row],[Data wpływu wniosku]]&gt;0,zgłoszenia[[#This Row],[Data wpływu wniosku]]," ")</f>
        <v>42874</v>
      </c>
      <c r="G548" s="43">
        <f>IF(zgłoszenia[[#This Row],[Data zakończenia sprawy]]&gt;0,zgłoszenia[[#This Row],[Data zakończenia sprawy]]," ")</f>
        <v>42879</v>
      </c>
      <c r="H548" s="44" t="str">
        <f>IF(zgłoszenia[[#This Row],[Sposób zakończenia]]&gt;0,zgłoszenia[[#This Row],[Sposób zakończenia]]," ")</f>
        <v>decyzja sprzeciwu</v>
      </c>
      <c r="I548" s="60" t="e">
        <f>IF(#REF!&gt;0,#REF!,"---")</f>
        <v>#REF!</v>
      </c>
    </row>
    <row r="549" spans="1:9" ht="30" x14ac:dyDescent="0.25">
      <c r="A549" s="51" t="str">
        <f>IF(zgłoszenia[[#This Row],[ID]]&gt;0,zgłoszenia[[#This Row],[Lp.]]&amp;" "&amp;zgłoszenia[[#This Row],[ID]]&amp;"
"&amp;zgłoszenia[[#This Row],[Nr kance- laryjny]]&amp;"/P/15","---")</f>
        <v>546 AŁ
10644/P/15</v>
      </c>
      <c r="B54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ob.Sarbinowo; dz. Nr 440/11</v>
      </c>
      <c r="C549" s="28" t="str">
        <f>IF(zgłoszenia[[#This Row],[Rodzaj zgłoszenia]]&gt;0,zgłoszenia[[#This Row],[Rodzaj zgłoszenia]]," ")</f>
        <v>budowa obiektu - art. 29 ust. 1</v>
      </c>
      <c r="D549" s="47" t="e">
        <f>IF(#REF!&gt;0,#REF!&amp;";
"&amp;#REF!," ")</f>
        <v>#REF!</v>
      </c>
      <c r="E549" s="52" t="str">
        <f ca="1">IF(zgłoszenia[BOŚ Znak sprawy]&gt;0,zgłoszenia[BOŚ Znak sprawy]&amp;"
( "&amp;zgłoszenia[czas rozpatrywania]&amp;" "&amp;"dni )"," ")</f>
        <v>BOŚ.6743.488.2017.AŁ
( 11 dni )</v>
      </c>
      <c r="F549" s="64">
        <f>IF(zgłoszenia[[#This Row],[Data wpływu wniosku]]&gt;0,zgłoszenia[[#This Row],[Data wpływu wniosku]]," ")</f>
        <v>42877</v>
      </c>
      <c r="G549" s="43">
        <f>IF(zgłoszenia[[#This Row],[Data zakończenia sprawy]]&gt;0,zgłoszenia[[#This Row],[Data zakończenia sprawy]]," ")</f>
        <v>42888</v>
      </c>
      <c r="H549" s="44" t="str">
        <f>IF(zgłoszenia[[#This Row],[Sposób zakończenia]]&gt;0,zgłoszenia[[#This Row],[Sposób zakończenia]]," ")</f>
        <v>decyzja umorzenie</v>
      </c>
      <c r="I549" s="60" t="e">
        <f>IF(#REF!&gt;0,#REF!,"---")</f>
        <v>#REF!</v>
      </c>
    </row>
    <row r="550" spans="1:9" ht="30" x14ac:dyDescent="0.25">
      <c r="A550" s="51" t="str">
        <f>IF(zgłoszenia[[#This Row],[ID]]&gt;0,zgłoszenia[[#This Row],[Lp.]]&amp;" "&amp;zgłoszenia[[#This Row],[ID]]&amp;"
"&amp;zgłoszenia[[#This Row],[Nr kance- laryjny]]&amp;"/P/15","---")</f>
        <v>547 IN
10646/P/15</v>
      </c>
      <c r="B55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Będzino; ob.Kładno; dz. Nr 102/19</v>
      </c>
      <c r="C550" s="28" t="str">
        <f>IF(zgłoszenia[[#This Row],[Rodzaj zgłoszenia]]&gt;0,zgłoszenia[[#This Row],[Rodzaj zgłoszenia]]," ")</f>
        <v>budowa obiektu - art. 29 ust. 1</v>
      </c>
      <c r="D550" s="47" t="e">
        <f>IF(#REF!&gt;0,#REF!&amp;";
"&amp;#REF!," ")</f>
        <v>#REF!</v>
      </c>
      <c r="E550" s="52" t="str">
        <f ca="1">IF(zgłoszenia[BOŚ Znak sprawy]&gt;0,zgłoszenia[BOŚ Znak sprawy]&amp;"
( "&amp;zgłoszenia[czas rozpatrywania]&amp;" "&amp;"dni )"," ")</f>
        <v>BOŚ.6743.483.2017.IN
( 14 dni )</v>
      </c>
      <c r="F550" s="64">
        <f>IF(zgłoszenia[[#This Row],[Data wpływu wniosku]]&gt;0,zgłoszenia[[#This Row],[Data wpływu wniosku]]," ")</f>
        <v>42874</v>
      </c>
      <c r="G550" s="43">
        <f>IF(zgłoszenia[[#This Row],[Data zakończenia sprawy]]&gt;0,zgłoszenia[[#This Row],[Data zakończenia sprawy]]," ")</f>
        <v>42888</v>
      </c>
      <c r="H550" s="44" t="str">
        <f>IF(zgłoszenia[[#This Row],[Sposób zakończenia]]&gt;0,zgłoszenia[[#This Row],[Sposób zakończenia]]," ")</f>
        <v>brak sprzeciwu - zgłoszenie skuteczne</v>
      </c>
      <c r="I550" s="60" t="e">
        <f>IF(#REF!&gt;0,#REF!,"---")</f>
        <v>#REF!</v>
      </c>
    </row>
    <row r="551" spans="1:9" ht="30" x14ac:dyDescent="0.25">
      <c r="A551" s="51" t="str">
        <f>IF(zgłoszenia[[#This Row],[ID]]&gt;0,zgłoszenia[[#This Row],[Lp.]]&amp;" "&amp;zgłoszenia[[#This Row],[ID]]&amp;"
"&amp;zgłoszenia[[#This Row],[Nr kance- laryjny]]&amp;"/P/15","---")</f>
        <v>548 SR
10640/P/15</v>
      </c>
      <c r="B55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ob.Chlopy; dz. Nr 132/7</v>
      </c>
      <c r="C551" s="28" t="str">
        <f>IF(zgłoszenia[[#This Row],[Rodzaj zgłoszenia]]&gt;0,zgłoszenia[[#This Row],[Rodzaj zgłoszenia]]," ")</f>
        <v>budowa obiektu - art. 29 ust. 1</v>
      </c>
      <c r="D551" s="47" t="e">
        <f>IF(#REF!&gt;0,#REF!&amp;";
"&amp;#REF!," ")</f>
        <v>#REF!</v>
      </c>
      <c r="E551" s="52" t="str">
        <f ca="1">IF(zgłoszenia[BOŚ Znak sprawy]&gt;0,zgłoszenia[BOŚ Znak sprawy]&amp;"
( "&amp;zgłoszenia[czas rozpatrywania]&amp;" "&amp;"dni )"," ")</f>
        <v>BOŚ.6743.511.2017.SR
( 25 dni )</v>
      </c>
      <c r="F551" s="64">
        <f>IF(zgłoszenia[[#This Row],[Data wpływu wniosku]]&gt;0,zgłoszenia[[#This Row],[Data wpływu wniosku]]," ")</f>
        <v>42874</v>
      </c>
      <c r="G551" s="43">
        <f>IF(zgłoszenia[[#This Row],[Data zakończenia sprawy]]&gt;0,zgłoszenia[[#This Row],[Data zakończenia sprawy]]," ")</f>
        <v>42899</v>
      </c>
      <c r="H551" s="44" t="str">
        <f>IF(zgłoszenia[[#This Row],[Sposób zakończenia]]&gt;0,zgłoszenia[[#This Row],[Sposób zakończenia]]," ")</f>
        <v>brak sprzeciwu - zgłoszenie skuteczne</v>
      </c>
      <c r="I551" s="60" t="e">
        <f>IF(#REF!&gt;0,#REF!,"---")</f>
        <v>#REF!</v>
      </c>
    </row>
    <row r="552" spans="1:9" ht="45" x14ac:dyDescent="0.25">
      <c r="A552" s="51" t="str">
        <f>IF(zgłoszenia[[#This Row],[ID]]&gt;0,zgłoszenia[[#This Row],[Lp.]]&amp;" "&amp;zgłoszenia[[#This Row],[ID]]&amp;"
"&amp;zgłoszenia[[#This Row],[Nr kance- laryjny]]&amp;"/P/15","---")</f>
        <v>549 KŻ
10641/P/15</v>
      </c>
      <c r="B55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wiata drewniana 
gm. Mielno; ob.Mielno; dz. Nr 920/2</v>
      </c>
      <c r="C552" s="28" t="str">
        <f>IF(zgłoszenia[[#This Row],[Rodzaj zgłoszenia]]&gt;0,zgłoszenia[[#This Row],[Rodzaj zgłoszenia]]," ")</f>
        <v>tymczasowy obiekt - art. 29 ust. 1, pkt 12</v>
      </c>
      <c r="D552" s="47" t="e">
        <f>IF(#REF!&gt;0,#REF!&amp;";
"&amp;#REF!," ")</f>
        <v>#REF!</v>
      </c>
      <c r="E552" s="52" t="str">
        <f ca="1">IF(zgłoszenia[BOŚ Znak sprawy]&gt;0,zgłoszenia[BOŚ Znak sprawy]&amp;"
( "&amp;zgłoszenia[czas rozpatrywania]&amp;" "&amp;"dni )"," ")</f>
        <v>BOŚ.6743.479.2017.KŻ
( 31 dni )</v>
      </c>
      <c r="F552" s="64">
        <f>IF(zgłoszenia[[#This Row],[Data wpływu wniosku]]&gt;0,zgłoszenia[[#This Row],[Data wpływu wniosku]]," ")</f>
        <v>42874</v>
      </c>
      <c r="G552" s="43">
        <f>IF(zgłoszenia[[#This Row],[Data zakończenia sprawy]]&gt;0,zgłoszenia[[#This Row],[Data zakończenia sprawy]]," ")</f>
        <v>42905</v>
      </c>
      <c r="H552" s="44" t="str">
        <f>IF(zgłoszenia[[#This Row],[Sposób zakończenia]]&gt;0,zgłoszenia[[#This Row],[Sposób zakończenia]]," ")</f>
        <v>brak sprzeciwu - zgłoszenie skuteczne</v>
      </c>
      <c r="I552" s="60" t="e">
        <f>IF(#REF!&gt;0,#REF!,"---")</f>
        <v>#REF!</v>
      </c>
    </row>
    <row r="553" spans="1:9" ht="30" x14ac:dyDescent="0.25">
      <c r="A553" s="51" t="str">
        <f>IF(zgłoszenia[[#This Row],[ID]]&gt;0,zgłoszenia[[#This Row],[Lp.]]&amp;" "&amp;zgłoszenia[[#This Row],[ID]]&amp;"
"&amp;zgłoszenia[[#This Row],[Nr kance- laryjny]]&amp;"/P/15","---")</f>
        <v>550 WK
10632/P/15</v>
      </c>
      <c r="B55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ob.Mielenko; dz. Nr 28</v>
      </c>
      <c r="C553" s="28" t="str">
        <f>IF(zgłoszenia[[#This Row],[Rodzaj zgłoszenia]]&gt;0,zgłoszenia[[#This Row],[Rodzaj zgłoszenia]]," ")</f>
        <v>budowa obiektu - art. 29 ust. 1</v>
      </c>
      <c r="D553" s="47" t="e">
        <f>IF(#REF!&gt;0,#REF!&amp;";
"&amp;#REF!," ")</f>
        <v>#REF!</v>
      </c>
      <c r="E553" s="52" t="str">
        <f ca="1">IF(zgłoszenia[BOŚ Znak sprawy]&gt;0,zgłoszenia[BOŚ Znak sprawy]&amp;"
( "&amp;zgłoszenia[czas rozpatrywania]&amp;" "&amp;"dni )"," ")</f>
        <v>BOŚ.6743.485.2017.WK
( 17 dni )</v>
      </c>
      <c r="F553" s="64">
        <f>IF(zgłoszenia[[#This Row],[Data wpływu wniosku]]&gt;0,zgłoszenia[[#This Row],[Data wpływu wniosku]]," ")</f>
        <v>42874</v>
      </c>
      <c r="G553" s="43">
        <f>IF(zgłoszenia[[#This Row],[Data zakończenia sprawy]]&gt;0,zgłoszenia[[#This Row],[Data zakończenia sprawy]]," ")</f>
        <v>42891</v>
      </c>
      <c r="H553" s="44" t="str">
        <f>IF(zgłoszenia[[#This Row],[Sposób zakończenia]]&gt;0,zgłoszenia[[#This Row],[Sposób zakończenia]]," ")</f>
        <v>brak sprzeciwu - zgłoszenie skuteczne</v>
      </c>
      <c r="I553" s="60" t="e">
        <f>IF(#REF!&gt;0,#REF!,"---")</f>
        <v>#REF!</v>
      </c>
    </row>
    <row r="554" spans="1:9" ht="30" x14ac:dyDescent="0.25">
      <c r="A554" s="51" t="str">
        <f>IF(zgłoszenia[[#This Row],[ID]]&gt;0,zgłoszenia[[#This Row],[Lp.]]&amp;" "&amp;zgłoszenia[[#This Row],[ID]]&amp;"
"&amp;zgłoszenia[[#This Row],[Nr kance- laryjny]]&amp;"/P/15","---")</f>
        <v>551 WK
10624/P/15</v>
      </c>
      <c r="B55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138/24</v>
      </c>
      <c r="C554" s="28" t="str">
        <f>IF(zgłoszenia[[#This Row],[Rodzaj zgłoszenia]]&gt;0,zgłoszenia[[#This Row],[Rodzaj zgłoszenia]]," ")</f>
        <v>budowa obiektu - art. 29 ust. 1</v>
      </c>
      <c r="D554" s="47" t="e">
        <f>IF(#REF!&gt;0,#REF!&amp;";
"&amp;#REF!," ")</f>
        <v>#REF!</v>
      </c>
      <c r="E554" s="52" t="str">
        <f ca="1">IF(zgłoszenia[BOŚ Znak sprawy]&gt;0,zgłoszenia[BOŚ Znak sprawy]&amp;"
( "&amp;zgłoszenia[czas rozpatrywania]&amp;" "&amp;"dni )"," ")</f>
        <v>BOŚ.6743.486.2017.WK
( 11 dni )</v>
      </c>
      <c r="F554" s="64">
        <f>IF(zgłoszenia[[#This Row],[Data wpływu wniosku]]&gt;0,zgłoszenia[[#This Row],[Data wpływu wniosku]]," ")</f>
        <v>42874</v>
      </c>
      <c r="G554" s="43">
        <f>IF(zgłoszenia[[#This Row],[Data zakończenia sprawy]]&gt;0,zgłoszenia[[#This Row],[Data zakończenia sprawy]]," ")</f>
        <v>42885</v>
      </c>
      <c r="H554" s="44" t="str">
        <f>IF(zgłoszenia[[#This Row],[Sposób zakończenia]]&gt;0,zgłoszenia[[#This Row],[Sposób zakończenia]]," ")</f>
        <v>brak sprzeciwu - zgłoszenie skuteczne</v>
      </c>
      <c r="I554" s="60" t="e">
        <f>IF(#REF!&gt;0,#REF!,"---")</f>
        <v>#REF!</v>
      </c>
    </row>
    <row r="555" spans="1:9" ht="30" x14ac:dyDescent="0.25">
      <c r="A555" s="51" t="str">
        <f>IF(zgłoszenia[[#This Row],[ID]]&gt;0,zgłoszenia[[#This Row],[Lp.]]&amp;" "&amp;zgłoszenia[[#This Row],[ID]]&amp;"
"&amp;zgłoszenia[[#This Row],[Nr kance- laryjny]]&amp;"/P/15","---")</f>
        <v>552 WK
10626/P/15</v>
      </c>
      <c r="B55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9 budynków gospodaczych 
gm. Mielno; ob.Chłopy; dz. Nr 126/6</v>
      </c>
      <c r="C555" s="28" t="str">
        <f>IF(zgłoszenia[[#This Row],[Rodzaj zgłoszenia]]&gt;0,zgłoszenia[[#This Row],[Rodzaj zgłoszenia]]," ")</f>
        <v>budowa obiektu - art. 29 ust. 1</v>
      </c>
      <c r="D555" s="47" t="e">
        <f>IF(#REF!&gt;0,#REF!&amp;";
"&amp;#REF!," ")</f>
        <v>#REF!</v>
      </c>
      <c r="E555" s="52" t="str">
        <f ca="1">IF(zgłoszenia[BOŚ Znak sprawy]&gt;0,zgłoszenia[BOŚ Znak sprawy]&amp;"
( "&amp;zgłoszenia[czas rozpatrywania]&amp;" "&amp;"dni )"," ")</f>
        <v>BOŚ.6743.487.2017.WK
( 12 dni )</v>
      </c>
      <c r="F555" s="64">
        <f>IF(zgłoszenia[[#This Row],[Data wpływu wniosku]]&gt;0,zgłoszenia[[#This Row],[Data wpływu wniosku]]," ")</f>
        <v>42874</v>
      </c>
      <c r="G555" s="43">
        <f>IF(zgłoszenia[[#This Row],[Data zakończenia sprawy]]&gt;0,zgłoszenia[[#This Row],[Data zakończenia sprawy]]," ")</f>
        <v>42886</v>
      </c>
      <c r="H555" s="44" t="str">
        <f>IF(zgłoszenia[[#This Row],[Sposób zakończenia]]&gt;0,zgłoszenia[[#This Row],[Sposób zakończenia]]," ")</f>
        <v>odmowa wszczęcia</v>
      </c>
      <c r="I555" s="60" t="e">
        <f>IF(#REF!&gt;0,#REF!,"---")</f>
        <v>#REF!</v>
      </c>
    </row>
    <row r="556" spans="1:9" ht="45" x14ac:dyDescent="0.25">
      <c r="A556" s="51" t="str">
        <f>IF(zgłoszenia[[#This Row],[ID]]&gt;0,zgłoszenia[[#This Row],[Lp.]]&amp;" "&amp;zgłoszenia[[#This Row],[ID]]&amp;"
"&amp;zgłoszenia[[#This Row],[Nr kance- laryjny]]&amp;"/P/15","---")</f>
        <v>553 KŻ
10713/P/15</v>
      </c>
      <c r="B55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tymczasowy- przyczepa gastronomiczna 
gm. Mielno; ob.Mielno; dz. Nr 200/26</v>
      </c>
      <c r="C556" s="28" t="str">
        <f>IF(zgłoszenia[[#This Row],[Rodzaj zgłoszenia]]&gt;0,zgłoszenia[[#This Row],[Rodzaj zgłoszenia]]," ")</f>
        <v>tymczasowy obiekt - art. 29 ust. 1, pkt 12</v>
      </c>
      <c r="D556" s="47" t="e">
        <f>IF(#REF!&gt;0,#REF!&amp;";
"&amp;#REF!," ")</f>
        <v>#REF!</v>
      </c>
      <c r="E556" s="52" t="str">
        <f ca="1">IF(zgłoszenia[BOŚ Znak sprawy]&gt;0,zgłoszenia[BOŚ Znak sprawy]&amp;"
( "&amp;zgłoszenia[czas rozpatrywania]&amp;" "&amp;"dni )"," ")</f>
        <v>BOŚ.6743.505.2017.KŻ
( 28 dni )</v>
      </c>
      <c r="F556" s="64">
        <f>IF(zgłoszenia[[#This Row],[Data wpływu wniosku]]&gt;0,zgłoszenia[[#This Row],[Data wpływu wniosku]]," ")</f>
        <v>42877</v>
      </c>
      <c r="G556" s="43">
        <f>IF(zgłoszenia[[#This Row],[Data zakończenia sprawy]]&gt;0,zgłoszenia[[#This Row],[Data zakończenia sprawy]]," ")</f>
        <v>42905</v>
      </c>
      <c r="H556" s="44" t="str">
        <f>IF(zgłoszenia[[#This Row],[Sposób zakończenia]]&gt;0,zgłoszenia[[#This Row],[Sposób zakończenia]]," ")</f>
        <v>brak sprzeciwu - zgłoszenie skuteczne</v>
      </c>
      <c r="I556" s="60" t="e">
        <f>IF(#REF!&gt;0,#REF!,"---")</f>
        <v>#REF!</v>
      </c>
    </row>
    <row r="557" spans="1:9" ht="30" x14ac:dyDescent="0.25">
      <c r="A557" s="51" t="str">
        <f>IF(zgłoszenia[[#This Row],[ID]]&gt;0,zgłoszenia[[#This Row],[Lp.]]&amp;" "&amp;zgłoszenia[[#This Row],[ID]]&amp;"
"&amp;zgłoszenia[[#This Row],[Nr kance- laryjny]]&amp;"/P/15","---")</f>
        <v>554 AA
10735/P/15</v>
      </c>
      <c r="B55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zbiornik na paliwo 
gm. Bobolice; ob.Drzewiany; dz. Nr 14/1</v>
      </c>
      <c r="C557" s="28" t="str">
        <f>IF(zgłoszenia[[#This Row],[Rodzaj zgłoszenia]]&gt;0,zgłoszenia[[#This Row],[Rodzaj zgłoszenia]]," ")</f>
        <v>budowa obiektu - art. 29 ust. 1</v>
      </c>
      <c r="D557" s="47" t="e">
        <f>IF(#REF!&gt;0,#REF!&amp;";
"&amp;#REF!," ")</f>
        <v>#REF!</v>
      </c>
      <c r="E557" s="52" t="str">
        <f ca="1">IF(zgłoszenia[BOŚ Znak sprawy]&gt;0,zgłoszenia[BOŚ Znak sprawy]&amp;"
( "&amp;zgłoszenia[czas rozpatrywania]&amp;" "&amp;"dni )"," ")</f>
        <v>BOŚ.6743.490.2017.AA
( 3 dni )</v>
      </c>
      <c r="F557" s="64">
        <f>IF(zgłoszenia[[#This Row],[Data wpływu wniosku]]&gt;0,zgłoszenia[[#This Row],[Data wpływu wniosku]]," ")</f>
        <v>42877</v>
      </c>
      <c r="G557" s="43">
        <f>IF(zgłoszenia[[#This Row],[Data zakończenia sprawy]]&gt;0,zgłoszenia[[#This Row],[Data zakończenia sprawy]]," ")</f>
        <v>42880</v>
      </c>
      <c r="H557" s="44" t="str">
        <f>IF(zgłoszenia[[#This Row],[Sposób zakończenia]]&gt;0,zgłoszenia[[#This Row],[Sposób zakończenia]]," ")</f>
        <v>decyzja sprzeciwu</v>
      </c>
      <c r="I557" s="60" t="e">
        <f>IF(#REF!&gt;0,#REF!,"---")</f>
        <v>#REF!</v>
      </c>
    </row>
    <row r="558" spans="1:9" ht="45" x14ac:dyDescent="0.25">
      <c r="A558" s="51" t="str">
        <f>IF(zgłoszenia[[#This Row],[ID]]&gt;0,zgłoszenia[[#This Row],[Lp.]]&amp;" "&amp;zgłoszenia[[#This Row],[ID]]&amp;"
"&amp;zgłoszenia[[#This Row],[Nr kance- laryjny]]&amp;"/P/15","---")</f>
        <v>555 MS
10864/P/15</v>
      </c>
      <c r="B55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remont- roboty termoizolacyjne 
gm. Sianów; ob.Sianów 07; dz. Nr 364, 365</v>
      </c>
      <c r="C558" s="28" t="str">
        <f>IF(zgłoszenia[[#This Row],[Rodzaj zgłoszenia]]&gt;0,zgłoszenia[[#This Row],[Rodzaj zgłoszenia]]," ")</f>
        <v>roboty budowlane - art. 29 ust. 2</v>
      </c>
      <c r="D558" s="47" t="e">
        <f>IF(#REF!&gt;0,#REF!&amp;";
"&amp;#REF!," ")</f>
        <v>#REF!</v>
      </c>
      <c r="E558" s="52" t="str">
        <f ca="1">IF(zgłoszenia[BOŚ Znak sprawy]&gt;0,zgłoszenia[BOŚ Znak sprawy]&amp;"
( "&amp;zgłoszenia[czas rozpatrywania]&amp;" "&amp;"dni )"," ")</f>
        <v>BOŚ.6743.501.2017.MS
( 17 dni )</v>
      </c>
      <c r="F558" s="64">
        <f>IF(zgłoszenia[[#This Row],[Data wpływu wniosku]]&gt;0,zgłoszenia[[#This Row],[Data wpływu wniosku]]," ")</f>
        <v>42878</v>
      </c>
      <c r="G558" s="43">
        <f>IF(zgłoszenia[[#This Row],[Data zakończenia sprawy]]&gt;0,zgłoszenia[[#This Row],[Data zakończenia sprawy]]," ")</f>
        <v>42895</v>
      </c>
      <c r="H558" s="44" t="str">
        <f>IF(zgłoszenia[[#This Row],[Sposób zakończenia]]&gt;0,zgłoszenia[[#This Row],[Sposób zakończenia]]," ")</f>
        <v>decyzja umorzenie</v>
      </c>
      <c r="I558" s="60" t="e">
        <f>IF(#REF!&gt;0,#REF!,"---")</f>
        <v>#REF!</v>
      </c>
    </row>
    <row r="559" spans="1:9" ht="45" x14ac:dyDescent="0.25">
      <c r="A559" s="51" t="str">
        <f>IF(zgłoszenia[[#This Row],[ID]]&gt;0,zgłoszenia[[#This Row],[Lp.]]&amp;" "&amp;zgłoszenia[[#This Row],[ID]]&amp;"
"&amp;zgłoszenia[[#This Row],[Nr kance- laryjny]]&amp;"/P/15","---")</f>
        <v>556 AA
10871/P/15</v>
      </c>
      <c r="B55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nawierzchni drogi publicznej gminnej 146026Z 
gm. Bobolice; ob.Łozice; dz. Nr 2/3, 10/1</v>
      </c>
      <c r="C559" s="28" t="str">
        <f>IF(zgłoszenia[[#This Row],[Rodzaj zgłoszenia]]&gt;0,zgłoszenia[[#This Row],[Rodzaj zgłoszenia]]," ")</f>
        <v>roboty budowlane - art. 29 ust. 2</v>
      </c>
      <c r="D559" s="47" t="e">
        <f>IF(#REF!&gt;0,#REF!&amp;";
"&amp;#REF!," ")</f>
        <v>#REF!</v>
      </c>
      <c r="E559" s="52" t="str">
        <f ca="1">IF(zgłoszenia[BOŚ Znak sprawy]&gt;0,zgłoszenia[BOŚ Znak sprawy]&amp;"
( "&amp;zgłoszenia[czas rozpatrywania]&amp;" "&amp;"dni )"," ")</f>
        <v>BOŚ.6743.491.2017.AA
( 6 dni )</v>
      </c>
      <c r="F559" s="64">
        <f>IF(zgłoszenia[[#This Row],[Data wpływu wniosku]]&gt;0,zgłoszenia[[#This Row],[Data wpływu wniosku]]," ")</f>
        <v>42878</v>
      </c>
      <c r="G559" s="43">
        <f>IF(zgłoszenia[[#This Row],[Data zakończenia sprawy]]&gt;0,zgłoszenia[[#This Row],[Data zakończenia sprawy]]," ")</f>
        <v>42884</v>
      </c>
      <c r="H559" s="44" t="str">
        <f>IF(zgłoszenia[[#This Row],[Sposób zakończenia]]&gt;0,zgłoszenia[[#This Row],[Sposób zakończenia]]," ")</f>
        <v>brak sprzeciwu - zgłoszenie skuteczne</v>
      </c>
      <c r="I559" s="60" t="e">
        <f>IF(#REF!&gt;0,#REF!,"---")</f>
        <v>#REF!</v>
      </c>
    </row>
    <row r="560" spans="1:9" ht="45" x14ac:dyDescent="0.25">
      <c r="A560" s="51" t="str">
        <f>IF(zgłoszenia[[#This Row],[ID]]&gt;0,zgłoszenia[[#This Row],[Lp.]]&amp;" "&amp;zgłoszenia[[#This Row],[ID]]&amp;"
"&amp;zgłoszenia[[#This Row],[Nr kance- laryjny]]&amp;"/P/15","---")</f>
        <v>557 AA
10881/P/15</v>
      </c>
      <c r="B56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dachu 
gm. Polanów; ob.Jacinki; dz. Nr 45</v>
      </c>
      <c r="C560" s="28" t="str">
        <f>IF(zgłoszenia[[#This Row],[Rodzaj zgłoszenia]]&gt;0,zgłoszenia[[#This Row],[Rodzaj zgłoszenia]]," ")</f>
        <v>roboty budowlane - art. 29 ust. 2</v>
      </c>
      <c r="D560" s="47" t="e">
        <f>IF(#REF!&gt;0,#REF!&amp;";
"&amp;#REF!," ")</f>
        <v>#REF!</v>
      </c>
      <c r="E560" s="52" t="str">
        <f ca="1">IF(zgłoszenia[BOŚ Znak sprawy]&gt;0,zgłoszenia[BOŚ Znak sprawy]&amp;"
( "&amp;zgłoszenia[czas rozpatrywania]&amp;" "&amp;"dni )"," ")</f>
        <v>BOŚ.6743.492.2017.AA
( 16 dni )</v>
      </c>
      <c r="F560" s="64">
        <f>IF(zgłoszenia[[#This Row],[Data wpływu wniosku]]&gt;0,zgłoszenia[[#This Row],[Data wpływu wniosku]]," ")</f>
        <v>42878</v>
      </c>
      <c r="G560" s="43">
        <f>IF(zgłoszenia[[#This Row],[Data zakończenia sprawy]]&gt;0,zgłoszenia[[#This Row],[Data zakończenia sprawy]]," ")</f>
        <v>42894</v>
      </c>
      <c r="H560" s="44" t="str">
        <f>IF(zgłoszenia[[#This Row],[Sposób zakończenia]]&gt;0,zgłoszenia[[#This Row],[Sposób zakończenia]]," ")</f>
        <v>brak sprzeciwu - zgłoszenie skuteczne</v>
      </c>
      <c r="I560" s="60" t="e">
        <f>IF(#REF!&gt;0,#REF!,"---")</f>
        <v>#REF!</v>
      </c>
    </row>
    <row r="561" spans="1:9" ht="30" x14ac:dyDescent="0.25">
      <c r="A561" s="51" t="str">
        <f>IF(zgłoszenia[[#This Row],[ID]]&gt;0,zgłoszenia[[#This Row],[Lp.]]&amp;" "&amp;zgłoszenia[[#This Row],[ID]]&amp;"
"&amp;zgłoszenia[[#This Row],[Nr kance- laryjny]]&amp;"/P/15","---")</f>
        <v>558 AA
10898/P/15</v>
      </c>
      <c r="B56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zjazdu z drogi powiatowej 
gm. Bobolice; ob.Jatynia; dz. Nr 81/1, 91</v>
      </c>
      <c r="C561" s="28" t="str">
        <f>IF(zgłoszenia[[#This Row],[Rodzaj zgłoszenia]]&gt;0,zgłoszenia[[#This Row],[Rodzaj zgłoszenia]]," ")</f>
        <v>budowa obiektu - art. 29 ust. 1</v>
      </c>
      <c r="D561" s="47" t="e">
        <f>IF(#REF!&gt;0,#REF!&amp;";
"&amp;#REF!," ")</f>
        <v>#REF!</v>
      </c>
      <c r="E561" s="52" t="str">
        <f ca="1">IF(zgłoszenia[BOŚ Znak sprawy]&gt;0,zgłoszenia[BOŚ Znak sprawy]&amp;"
( "&amp;zgłoszenia[czas rozpatrywania]&amp;" "&amp;"dni )"," ")</f>
        <v>BOŚ.6743.493.2017.AA
( 13 dni )</v>
      </c>
      <c r="F561" s="64">
        <f>IF(zgłoszenia[[#This Row],[Data wpływu wniosku]]&gt;0,zgłoszenia[[#This Row],[Data wpływu wniosku]]," ")</f>
        <v>42878</v>
      </c>
      <c r="G561" s="43">
        <f>IF(zgłoszenia[[#This Row],[Data zakończenia sprawy]]&gt;0,zgłoszenia[[#This Row],[Data zakończenia sprawy]]," ")</f>
        <v>42891</v>
      </c>
      <c r="H561" s="44" t="str">
        <f>IF(zgłoszenia[[#This Row],[Sposób zakończenia]]&gt;0,zgłoszenia[[#This Row],[Sposób zakończenia]]," ")</f>
        <v>brak sprzeciwu - zgłoszenie skuteczne</v>
      </c>
      <c r="I561" s="60" t="e">
        <f>IF(#REF!&gt;0,#REF!,"---")</f>
        <v>#REF!</v>
      </c>
    </row>
    <row r="562" spans="1:9" ht="45" x14ac:dyDescent="0.25">
      <c r="A562" s="51" t="str">
        <f>IF(zgłoszenia[[#This Row],[ID]]&gt;0,zgłoszenia[[#This Row],[Lp.]]&amp;" "&amp;zgłoszenia[[#This Row],[ID]]&amp;"
"&amp;zgłoszenia[[#This Row],[Nr kance- laryjny]]&amp;"/P/15","---")</f>
        <v>559 IN
10968/P/15</v>
      </c>
      <c r="B56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zbiornik bezodpływowy i instalacja kanalizacyjna 
gm. Będzino; ob.Tymień; dz. Nr 142/12</v>
      </c>
      <c r="C562" s="28" t="str">
        <f>IF(zgłoszenia[[#This Row],[Rodzaj zgłoszenia]]&gt;0,zgłoszenia[[#This Row],[Rodzaj zgłoszenia]]," ")</f>
        <v>budowa obiektu - art. 29 ust. 1</v>
      </c>
      <c r="D562" s="47" t="e">
        <f>IF(#REF!&gt;0,#REF!&amp;";
"&amp;#REF!," ")</f>
        <v>#REF!</v>
      </c>
      <c r="E562" s="52" t="str">
        <f ca="1">IF(zgłoszenia[BOŚ Znak sprawy]&gt;0,zgłoszenia[BOŚ Znak sprawy]&amp;"
( "&amp;zgłoszenia[czas rozpatrywania]&amp;" "&amp;"dni )"," ")</f>
        <v>BOŚ.6743.496.2017.IN
( 9 dni )</v>
      </c>
      <c r="F562" s="64">
        <f>IF(zgłoszenia[[#This Row],[Data wpływu wniosku]]&gt;0,zgłoszenia[[#This Row],[Data wpływu wniosku]]," ")</f>
        <v>42879</v>
      </c>
      <c r="G562" s="43">
        <f>IF(zgłoszenia[[#This Row],[Data zakończenia sprawy]]&gt;0,zgłoszenia[[#This Row],[Data zakończenia sprawy]]," ")</f>
        <v>42888</v>
      </c>
      <c r="H562" s="44" t="str">
        <f>IF(zgłoszenia[[#This Row],[Sposób zakończenia]]&gt;0,zgłoszenia[[#This Row],[Sposób zakończenia]]," ")</f>
        <v>brak sprzeciwu - zgłoszenie skuteczne</v>
      </c>
      <c r="I562" s="60" t="e">
        <f>IF(#REF!&gt;0,#REF!,"---")</f>
        <v>#REF!</v>
      </c>
    </row>
    <row r="563" spans="1:9" ht="30" x14ac:dyDescent="0.25">
      <c r="A563" s="51" t="str">
        <f>IF(zgłoszenia[[#This Row],[ID]]&gt;0,zgłoszenia[[#This Row],[Lp.]]&amp;" "&amp;zgłoszenia[[#This Row],[ID]]&amp;"
"&amp;zgłoszenia[[#This Row],[Nr kance- laryjny]]&amp;"/P/15","---")</f>
        <v>560 KŻ
10947/P/15</v>
      </c>
      <c r="B56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114/39</v>
      </c>
      <c r="C563" s="28" t="str">
        <f>IF(zgłoszenia[[#This Row],[Rodzaj zgłoszenia]]&gt;0,zgłoszenia[[#This Row],[Rodzaj zgłoszenia]]," ")</f>
        <v>budowa obiektu - art. 29 ust. 1</v>
      </c>
      <c r="D563" s="47" t="e">
        <f>IF(#REF!&gt;0,#REF!&amp;";
"&amp;#REF!," ")</f>
        <v>#REF!</v>
      </c>
      <c r="E563" s="52" t="str">
        <f ca="1">IF(zgłoszenia[BOŚ Znak sprawy]&gt;0,zgłoszenia[BOŚ Znak sprawy]&amp;"
( "&amp;zgłoszenia[czas rozpatrywania]&amp;" "&amp;"dni )"," ")</f>
        <v>BOŚ.6743.506.2017.KŻ
( 26 dni )</v>
      </c>
      <c r="F563" s="64">
        <f>IF(zgłoszenia[[#This Row],[Data wpływu wniosku]]&gt;0,zgłoszenia[[#This Row],[Data wpływu wniosku]]," ")</f>
        <v>42879</v>
      </c>
      <c r="G563" s="43">
        <f>IF(zgłoszenia[[#This Row],[Data zakończenia sprawy]]&gt;0,zgłoszenia[[#This Row],[Data zakończenia sprawy]]," ")</f>
        <v>42905</v>
      </c>
      <c r="H563" s="44" t="str">
        <f>IF(zgłoszenia[[#This Row],[Sposób zakończenia]]&gt;0,zgłoszenia[[#This Row],[Sposób zakończenia]]," ")</f>
        <v>brak sprzeciwu - zgłoszenie skuteczne</v>
      </c>
      <c r="I563" s="60" t="e">
        <f>IF(#REF!&gt;0,#REF!,"---")</f>
        <v>#REF!</v>
      </c>
    </row>
    <row r="564" spans="1:9" ht="45" x14ac:dyDescent="0.25">
      <c r="A564" s="51" t="str">
        <f>IF(zgłoszenia[[#This Row],[ID]]&gt;0,zgłoszenia[[#This Row],[Lp.]]&amp;" "&amp;zgłoszenia[[#This Row],[ID]]&amp;"
"&amp;zgłoszenia[[#This Row],[Nr kance- laryjny]]&amp;"/P/15","---")</f>
        <v>561 MS
10942/P/15</v>
      </c>
      <c r="B56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docieplenie styropianem 
gm. Sianów; ob.Sianów 01; dz. Nr 79</v>
      </c>
      <c r="C564" s="28" t="str">
        <f>IF(zgłoszenia[[#This Row],[Rodzaj zgłoszenia]]&gt;0,zgłoszenia[[#This Row],[Rodzaj zgłoszenia]]," ")</f>
        <v>roboty budowlane - art. 29 ust. 2</v>
      </c>
      <c r="D564" s="47" t="e">
        <f>IF(#REF!&gt;0,#REF!&amp;";
"&amp;#REF!," ")</f>
        <v>#REF!</v>
      </c>
      <c r="E564" s="52" t="str">
        <f ca="1">IF(zgłoszenia[BOŚ Znak sprawy]&gt;0,zgłoszenia[BOŚ Znak sprawy]&amp;"
( "&amp;zgłoszenia[czas rozpatrywania]&amp;" "&amp;"dni )"," ")</f>
        <v>BOŚ.6743.502.2017.MS
( 19 dni )</v>
      </c>
      <c r="F564" s="64">
        <f>IF(zgłoszenia[[#This Row],[Data wpływu wniosku]]&gt;0,zgłoszenia[[#This Row],[Data wpływu wniosku]]," ")</f>
        <v>42879</v>
      </c>
      <c r="G564" s="43">
        <f>IF(zgłoszenia[[#This Row],[Data zakończenia sprawy]]&gt;0,zgłoszenia[[#This Row],[Data zakończenia sprawy]]," ")</f>
        <v>42898</v>
      </c>
      <c r="H564" s="44" t="str">
        <f>IF(zgłoszenia[[#This Row],[Sposób zakończenia]]&gt;0,zgłoszenia[[#This Row],[Sposób zakończenia]]," ")</f>
        <v>brak sprzeciwu - zgłoszenie skuteczne</v>
      </c>
      <c r="I564" s="60" t="e">
        <f>IF(#REF!&gt;0,#REF!,"---")</f>
        <v>#REF!</v>
      </c>
    </row>
    <row r="565" spans="1:9" ht="45" x14ac:dyDescent="0.25">
      <c r="A565" s="51" t="str">
        <f>IF(zgłoszenia[[#This Row],[ID]]&gt;0,zgłoszenia[[#This Row],[Lp.]]&amp;" "&amp;zgłoszenia[[#This Row],[ID]]&amp;"
"&amp;zgłoszenia[[#This Row],[Nr kance- laryjny]]&amp;"/P/15","---")</f>
        <v>562 WK
10974/P/15</v>
      </c>
      <c r="B56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ob.Mielno; dz. Nr 200/5</v>
      </c>
      <c r="C565" s="28" t="str">
        <f>IF(zgłoszenia[[#This Row],[Rodzaj zgłoszenia]]&gt;0,zgłoszenia[[#This Row],[Rodzaj zgłoszenia]]," ")</f>
        <v>tymczasowy obiekt - art. 29 ust. 1, pkt 12</v>
      </c>
      <c r="D565" s="47" t="e">
        <f>IF(#REF!&gt;0,#REF!&amp;";
"&amp;#REF!," ")</f>
        <v>#REF!</v>
      </c>
      <c r="E565" s="52" t="str">
        <f ca="1">IF(zgłoszenia[BOŚ Znak sprawy]&gt;0,zgłoszenia[BOŚ Znak sprawy]&amp;"
( "&amp;zgłoszenia[czas rozpatrywania]&amp;" "&amp;"dni )"," ")</f>
        <v>BOŚ.6743.494.2017.WK
( 15 dni )</v>
      </c>
      <c r="F565" s="64">
        <f>IF(zgłoszenia[[#This Row],[Data wpływu wniosku]]&gt;0,zgłoszenia[[#This Row],[Data wpływu wniosku]]," ")</f>
        <v>42879</v>
      </c>
      <c r="G565" s="43">
        <f>IF(zgłoszenia[[#This Row],[Data zakończenia sprawy]]&gt;0,zgłoszenia[[#This Row],[Data zakończenia sprawy]]," ")</f>
        <v>42894</v>
      </c>
      <c r="H565" s="44" t="str">
        <f>IF(zgłoszenia[[#This Row],[Sposób zakończenia]]&gt;0,zgłoszenia[[#This Row],[Sposób zakończenia]]," ")</f>
        <v>brak sprzeciwu - zgłoszenie skuteczne</v>
      </c>
      <c r="I565" s="60" t="e">
        <f>IF(#REF!&gt;0,#REF!,"---")</f>
        <v>#REF!</v>
      </c>
    </row>
    <row r="566" spans="1:9" ht="30" x14ac:dyDescent="0.25">
      <c r="A566" s="51" t="str">
        <f>IF(zgłoszenia[[#This Row],[ID]]&gt;0,zgłoszenia[[#This Row],[Lp.]]&amp;" "&amp;zgłoszenia[[#This Row],[ID]]&amp;"
"&amp;zgłoszenia[[#This Row],[Nr kance- laryjny]]&amp;"/P/15","---")</f>
        <v>563 WK
10953/P/15</v>
      </c>
      <c r="B56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ob.Sarbinowo; dz. Nr 322/8</v>
      </c>
      <c r="C566" s="28" t="str">
        <f>IF(zgłoszenia[[#This Row],[Rodzaj zgłoszenia]]&gt;0,zgłoszenia[[#This Row],[Rodzaj zgłoszenia]]," ")</f>
        <v>budowa obiektu - art. 29 ust. 1</v>
      </c>
      <c r="D566" s="47" t="e">
        <f>IF(#REF!&gt;0,#REF!&amp;";
"&amp;#REF!," ")</f>
        <v>#REF!</v>
      </c>
      <c r="E566" s="52" t="str">
        <f ca="1">IF(zgłoszenia[BOŚ Znak sprawy]&gt;0,zgłoszenia[BOŚ Znak sprawy]&amp;"
( "&amp;zgłoszenia[czas rozpatrywania]&amp;" "&amp;"dni )"," ")</f>
        <v>BOŚ.6743.495.2017.WK
( 15 dni )</v>
      </c>
      <c r="F566" s="64">
        <f>IF(zgłoszenia[[#This Row],[Data wpływu wniosku]]&gt;0,zgłoszenia[[#This Row],[Data wpływu wniosku]]," ")</f>
        <v>42879</v>
      </c>
      <c r="G566" s="43">
        <f>IF(zgłoszenia[[#This Row],[Data zakończenia sprawy]]&gt;0,zgłoszenia[[#This Row],[Data zakończenia sprawy]]," ")</f>
        <v>42894</v>
      </c>
      <c r="H566" s="44" t="str">
        <f>IF(zgłoszenia[[#This Row],[Sposób zakończenia]]&gt;0,zgłoszenia[[#This Row],[Sposób zakończenia]]," ")</f>
        <v>brak sprzeciwu - zgłoszenie skuteczne</v>
      </c>
      <c r="I566" s="60" t="e">
        <f>IF(#REF!&gt;0,#REF!,"---")</f>
        <v>#REF!</v>
      </c>
    </row>
    <row r="567" spans="1:9" ht="45" x14ac:dyDescent="0.25">
      <c r="A567" s="51" t="str">
        <f>IF(zgłoszenia[[#This Row],[ID]]&gt;0,zgłoszenia[[#This Row],[Lp.]]&amp;" "&amp;zgłoszenia[[#This Row],[ID]]&amp;"
"&amp;zgłoszenia[[#This Row],[Nr kance- laryjny]]&amp;"/P/15","---")</f>
        <v>564 WK
11041/P/15</v>
      </c>
      <c r="B56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postawienie zadaszenia nad przyczepą samochodową 
gm. Sianów; ob.Osieki; dz. Nr 151/40</v>
      </c>
      <c r="C567" s="28" t="str">
        <f>IF(zgłoszenia[[#This Row],[Rodzaj zgłoszenia]]&gt;0,zgłoszenia[[#This Row],[Rodzaj zgłoszenia]]," ")</f>
        <v>budowa obiektu - art. 29 ust. 1</v>
      </c>
      <c r="D567" s="47" t="e">
        <f>IF(#REF!&gt;0,#REF!&amp;";
"&amp;#REF!," ")</f>
        <v>#REF!</v>
      </c>
      <c r="E567" s="52" t="str">
        <f ca="1">IF(zgłoszenia[BOŚ Znak sprawy]&gt;0,zgłoszenia[BOŚ Znak sprawy]&amp;"
( "&amp;zgłoszenia[czas rozpatrywania]&amp;" "&amp;"dni )"," ")</f>
        <v>BOŚ.6743.504.2017.WK
( 19 dni )</v>
      </c>
      <c r="F567" s="64">
        <f>IF(zgłoszenia[[#This Row],[Data wpływu wniosku]]&gt;0,zgłoszenia[[#This Row],[Data wpływu wniosku]]," ")</f>
        <v>42880</v>
      </c>
      <c r="G567" s="43">
        <f>IF(zgłoszenia[[#This Row],[Data zakończenia sprawy]]&gt;0,zgłoszenia[[#This Row],[Data zakończenia sprawy]]," ")</f>
        <v>42899</v>
      </c>
      <c r="H567" s="44" t="str">
        <f>IF(zgłoszenia[[#This Row],[Sposób zakończenia]]&gt;0,zgłoszenia[[#This Row],[Sposób zakończenia]]," ")</f>
        <v>brak sprzeciwu - zgłoszenie skuteczne</v>
      </c>
      <c r="I567" s="60" t="e">
        <f>IF(#REF!&gt;0,#REF!,"---")</f>
        <v>#REF!</v>
      </c>
    </row>
    <row r="568" spans="1:9" ht="45" x14ac:dyDescent="0.25">
      <c r="A568" s="51" t="str">
        <f>IF(zgłoszenia[[#This Row],[ID]]&gt;0,zgłoszenia[[#This Row],[Lp.]]&amp;" "&amp;zgłoszenia[[#This Row],[ID]]&amp;"
"&amp;zgłoszenia[[#This Row],[Nr kance- laryjny]]&amp;"/P/15","---")</f>
        <v>565 WK
11038/P/15</v>
      </c>
      <c r="B56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namiot handlowy 
gm. Mielno; ob.Łazy; dz. Nr 69</v>
      </c>
      <c r="C568" s="28" t="str">
        <f>IF(zgłoszenia[[#This Row],[Rodzaj zgłoszenia]]&gt;0,zgłoszenia[[#This Row],[Rodzaj zgłoszenia]]," ")</f>
        <v>tymczasowy obiekt - art. 29 ust. 1, pkt 12</v>
      </c>
      <c r="D568" s="47" t="e">
        <f>IF(#REF!&gt;0,#REF!&amp;";
"&amp;#REF!," ")</f>
        <v>#REF!</v>
      </c>
      <c r="E568" s="52" t="str">
        <f ca="1">IF(zgłoszenia[BOŚ Znak sprawy]&gt;0,zgłoszenia[BOŚ Znak sprawy]&amp;"
( "&amp;zgłoszenia[czas rozpatrywania]&amp;" "&amp;"dni )"," ")</f>
        <v>BOŚ.6743.503.2017.WK
( 16 dni )</v>
      </c>
      <c r="F568" s="64">
        <f>IF(zgłoszenia[[#This Row],[Data wpływu wniosku]]&gt;0,zgłoszenia[[#This Row],[Data wpływu wniosku]]," ")</f>
        <v>42880</v>
      </c>
      <c r="G568" s="43">
        <f>IF(zgłoszenia[[#This Row],[Data zakończenia sprawy]]&gt;0,zgłoszenia[[#This Row],[Data zakończenia sprawy]]," ")</f>
        <v>42896</v>
      </c>
      <c r="H568" s="44" t="str">
        <f>IF(zgłoszenia[[#This Row],[Sposób zakończenia]]&gt;0,zgłoszenia[[#This Row],[Sposób zakończenia]]," ")</f>
        <v>brak sprzeciwu - zgłoszenie skuteczne</v>
      </c>
      <c r="I568" s="60" t="e">
        <f>IF(#REF!&gt;0,#REF!,"---")</f>
        <v>#REF!</v>
      </c>
    </row>
    <row r="569" spans="1:9" ht="45" x14ac:dyDescent="0.25">
      <c r="A569" s="51" t="str">
        <f>IF(zgłoszenia[[#This Row],[ID]]&gt;0,zgłoszenia[[#This Row],[Lp.]]&amp;" "&amp;zgłoszenia[[#This Row],[ID]]&amp;"
"&amp;zgłoszenia[[#This Row],[Nr kance- laryjny]]&amp;"/P/15","---")</f>
        <v>566 AA
11035/P/15</v>
      </c>
      <c r="B56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parterowy rekreacji indywidualnej 
gm. Polanów; ob.Krąg; dz. Nr 107/26</v>
      </c>
      <c r="C569" s="28" t="str">
        <f>IF(zgłoszenia[[#This Row],[Rodzaj zgłoszenia]]&gt;0,zgłoszenia[[#This Row],[Rodzaj zgłoszenia]]," ")</f>
        <v>budowa obiektu - art. 29 ust. 1</v>
      </c>
      <c r="D569" s="47" t="e">
        <f>IF(#REF!&gt;0,#REF!&amp;";
"&amp;#REF!," ")</f>
        <v>#REF!</v>
      </c>
      <c r="E569" s="52" t="str">
        <f ca="1">IF(zgłoszenia[BOŚ Znak sprawy]&gt;0,zgłoszenia[BOŚ Znak sprawy]&amp;"
( "&amp;zgłoszenia[czas rozpatrywania]&amp;" "&amp;"dni )"," ")</f>
        <v>BOŚ.6743.498.2017.AA
( 14 dni )</v>
      </c>
      <c r="F569" s="64">
        <f>IF(zgłoszenia[[#This Row],[Data wpływu wniosku]]&gt;0,zgłoszenia[[#This Row],[Data wpływu wniosku]]," ")</f>
        <v>42880</v>
      </c>
      <c r="G569" s="43">
        <f>IF(zgłoszenia[[#This Row],[Data zakończenia sprawy]]&gt;0,zgłoszenia[[#This Row],[Data zakończenia sprawy]]," ")</f>
        <v>42894</v>
      </c>
      <c r="H569" s="44" t="str">
        <f>IF(zgłoszenia[[#This Row],[Sposób zakończenia]]&gt;0,zgłoszenia[[#This Row],[Sposób zakończenia]]," ")</f>
        <v>brak sprzeciwu - zgłoszenie skuteczne</v>
      </c>
      <c r="I569" s="60" t="e">
        <f>IF(#REF!&gt;0,#REF!,"---")</f>
        <v>#REF!</v>
      </c>
    </row>
    <row r="570" spans="1:9" ht="30" x14ac:dyDescent="0.25">
      <c r="A570" s="51" t="str">
        <f>IF(zgłoszenia[[#This Row],[ID]]&gt;0,zgłoszenia[[#This Row],[Lp.]]&amp;" "&amp;zgłoszenia[[#This Row],[ID]]&amp;"
"&amp;zgłoszenia[[#This Row],[Nr kance- laryjny]]&amp;"/P/15","---")</f>
        <v>567 AA
11032/P/15</v>
      </c>
      <c r="B57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wiata drewniana 
gm. Bobolice; ob.Bobolice   ; dz. Nr 110</v>
      </c>
      <c r="C570" s="28" t="str">
        <f>IF(zgłoszenia[[#This Row],[Rodzaj zgłoszenia]]&gt;0,zgłoszenia[[#This Row],[Rodzaj zgłoszenia]]," ")</f>
        <v>budowa obiektu - art. 29 ust. 1</v>
      </c>
      <c r="D570" s="47" t="e">
        <f>IF(#REF!&gt;0,#REF!&amp;";
"&amp;#REF!," ")</f>
        <v>#REF!</v>
      </c>
      <c r="E570" s="52" t="str">
        <f ca="1">IF(zgłoszenia[BOŚ Znak sprawy]&gt;0,zgłoszenia[BOŚ Znak sprawy]&amp;"
( "&amp;zgłoszenia[czas rozpatrywania]&amp;" "&amp;"dni )"," ")</f>
        <v>BOŚ.6743.497.2017.AA
( 14 dni )</v>
      </c>
      <c r="F570" s="64">
        <f>IF(zgłoszenia[[#This Row],[Data wpływu wniosku]]&gt;0,zgłoszenia[[#This Row],[Data wpływu wniosku]]," ")</f>
        <v>42880</v>
      </c>
      <c r="G570" s="43">
        <f>IF(zgłoszenia[[#This Row],[Data zakończenia sprawy]]&gt;0,zgłoszenia[[#This Row],[Data zakończenia sprawy]]," ")</f>
        <v>42894</v>
      </c>
      <c r="H570" s="44" t="str">
        <f>IF(zgłoszenia[[#This Row],[Sposób zakończenia]]&gt;0,zgłoszenia[[#This Row],[Sposób zakończenia]]," ")</f>
        <v>brak sprzeciwu - zgłoszenie skuteczne</v>
      </c>
      <c r="I570" s="60" t="e">
        <f>IF(#REF!&gt;0,#REF!,"---")</f>
        <v>#REF!</v>
      </c>
    </row>
    <row r="571" spans="1:9" ht="45" x14ac:dyDescent="0.25">
      <c r="A571" s="51" t="str">
        <f>IF(zgłoszenia[[#This Row],[ID]]&gt;0,zgłoszenia[[#This Row],[Lp.]]&amp;" "&amp;zgłoszenia[[#This Row],[ID]]&amp;"
"&amp;zgłoszenia[[#This Row],[Nr kance- laryjny]]&amp;"/P/15","---")</f>
        <v>568 AŁ
11037/P/15</v>
      </c>
      <c r="B57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docieplenie budynku rehabilitacyjno wczasowego 
gm. Mielno; ob.Mielno; dz. Nr 874/1</v>
      </c>
      <c r="C571" s="28" t="str">
        <f>IF(zgłoszenia[[#This Row],[Rodzaj zgłoszenia]]&gt;0,zgłoszenia[[#This Row],[Rodzaj zgłoszenia]]," ")</f>
        <v>roboty budowlane - art. 29 ust. 2</v>
      </c>
      <c r="D571" s="47" t="e">
        <f>IF(#REF!&gt;0,#REF!&amp;";
"&amp;#REF!," ")</f>
        <v>#REF!</v>
      </c>
      <c r="E571" s="52" t="str">
        <f ca="1">IF(zgłoszenia[BOŚ Znak sprawy]&gt;0,zgłoszenia[BOŚ Znak sprawy]&amp;"
( "&amp;zgłoszenia[czas rozpatrywania]&amp;" "&amp;"dni )"," ")</f>
        <v>BOŚ.6743.510.2017.AŁ
( 15 dni )</v>
      </c>
      <c r="F571" s="64">
        <f>IF(zgłoszenia[[#This Row],[Data wpływu wniosku]]&gt;0,zgłoszenia[[#This Row],[Data wpływu wniosku]]," ")</f>
        <v>42880</v>
      </c>
      <c r="G571" s="43">
        <f>IF(zgłoszenia[[#This Row],[Data zakończenia sprawy]]&gt;0,zgłoszenia[[#This Row],[Data zakończenia sprawy]]," ")</f>
        <v>42895</v>
      </c>
      <c r="H571" s="44" t="str">
        <f>IF(zgłoszenia[[#This Row],[Sposób zakończenia]]&gt;0,zgłoszenia[[#This Row],[Sposób zakończenia]]," ")</f>
        <v>brak sprzeciwu - zgłoszenie skuteczne</v>
      </c>
      <c r="I571" s="60" t="e">
        <f>IF(#REF!&gt;0,#REF!,"---")</f>
        <v>#REF!</v>
      </c>
    </row>
    <row r="572" spans="1:9" ht="45" x14ac:dyDescent="0.25">
      <c r="A572" s="51" t="str">
        <f>IF(zgłoszenia[[#This Row],[ID]]&gt;0,zgłoszenia[[#This Row],[Lp.]]&amp;" "&amp;zgłoszenia[[#This Row],[ID]]&amp;"
"&amp;zgłoszenia[[#This Row],[Nr kance- laryjny]]&amp;"/P/15","---")</f>
        <v>569 WK
11086/P/15</v>
      </c>
      <c r="B57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namiot handlowy 
gm. Mielno; ob.Mielno; dz. Nr 250/2</v>
      </c>
      <c r="C572" s="28" t="str">
        <f>IF(zgłoszenia[[#This Row],[Rodzaj zgłoszenia]]&gt;0,zgłoszenia[[#This Row],[Rodzaj zgłoszenia]]," ")</f>
        <v>tymczasowy obiekt - art. 29 ust. 1, pkt 12</v>
      </c>
      <c r="D572" s="47" t="e">
        <f>IF(#REF!&gt;0,#REF!&amp;";
"&amp;#REF!," ")</f>
        <v>#REF!</v>
      </c>
      <c r="E572" s="52" t="str">
        <f ca="1">IF(zgłoszenia[BOŚ Znak sprawy]&gt;0,zgłoszenia[BOŚ Znak sprawy]&amp;"
( "&amp;zgłoszenia[czas rozpatrywania]&amp;" "&amp;"dni )"," ")</f>
        <v>BOŚ.6743.517.2017.WK
( 14 dni )</v>
      </c>
      <c r="F572" s="64">
        <f>IF(zgłoszenia[[#This Row],[Data wpływu wniosku]]&gt;0,zgłoszenia[[#This Row],[Data wpływu wniosku]]," ")</f>
        <v>42880</v>
      </c>
      <c r="G572" s="43">
        <f>IF(zgłoszenia[[#This Row],[Data zakończenia sprawy]]&gt;0,zgłoszenia[[#This Row],[Data zakończenia sprawy]]," ")</f>
        <v>42894</v>
      </c>
      <c r="H572" s="44" t="str">
        <f>IF(zgłoszenia[[#This Row],[Sposób zakończenia]]&gt;0,zgłoszenia[[#This Row],[Sposób zakończenia]]," ")</f>
        <v>brak sprzeciwu - zgłoszenie skuteczne</v>
      </c>
      <c r="I572" s="60" t="e">
        <f>IF(#REF!&gt;0,#REF!,"---")</f>
        <v>#REF!</v>
      </c>
    </row>
    <row r="573" spans="1:9" ht="45" x14ac:dyDescent="0.25">
      <c r="A573" s="51" t="str">
        <f>IF(zgłoszenia[[#This Row],[ID]]&gt;0,zgłoszenia[[#This Row],[Lp.]]&amp;" "&amp;zgłoszenia[[#This Row],[ID]]&amp;"
"&amp;zgłoszenia[[#This Row],[Nr kance- laryjny]]&amp;"/P/15","---")</f>
        <v>570 KŻ
11064/P/15</v>
      </c>
      <c r="B57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sposobu użytkowania z usługowego na mieszkalny 
gm. Mielno; ob.Sarbinowo; dz. Nr 392/29</v>
      </c>
      <c r="C573" s="28" t="str">
        <f>IF(zgłoszenia[[#This Row],[Rodzaj zgłoszenia]]&gt;0,zgłoszenia[[#This Row],[Rodzaj zgłoszenia]]," ")</f>
        <v>zmiana sposobu użytkowania - atr. 71</v>
      </c>
      <c r="D573" s="47" t="e">
        <f>IF(#REF!&gt;0,#REF!&amp;";
"&amp;#REF!," ")</f>
        <v>#REF!</v>
      </c>
      <c r="E573" s="52" t="str">
        <f ca="1">IF(zgłoszenia[BOŚ Znak sprawy]&gt;0,zgłoszenia[BOŚ Znak sprawy]&amp;"
( "&amp;zgłoszenia[czas rozpatrywania]&amp;" "&amp;"dni )"," ")</f>
        <v>BOŚ.6743.507.2017.KŻ
( 46 dni )</v>
      </c>
      <c r="F573" s="64">
        <f>IF(zgłoszenia[[#This Row],[Data wpływu wniosku]]&gt;0,zgłoszenia[[#This Row],[Data wpływu wniosku]]," ")</f>
        <v>42880</v>
      </c>
      <c r="G573" s="43">
        <f>IF(zgłoszenia[[#This Row],[Data zakończenia sprawy]]&gt;0,zgłoszenia[[#This Row],[Data zakończenia sprawy]]," ")</f>
        <v>42926</v>
      </c>
      <c r="H573" s="44" t="str">
        <f>IF(zgłoszenia[[#This Row],[Sposób zakończenia]]&gt;0,zgłoszenia[[#This Row],[Sposób zakończenia]]," ")</f>
        <v>brak sprzeciwu - zgłoszenie skuteczne</v>
      </c>
      <c r="I573" s="60" t="e">
        <f>IF(#REF!&gt;0,#REF!,"---")</f>
        <v>#REF!</v>
      </c>
    </row>
    <row r="574" spans="1:9" ht="45" x14ac:dyDescent="0.25">
      <c r="A574" s="51" t="str">
        <f>IF(zgłoszenia[[#This Row],[ID]]&gt;0,zgłoszenia[[#This Row],[Lp.]]&amp;" "&amp;zgłoszenia[[#This Row],[ID]]&amp;"
"&amp;zgłoszenia[[#This Row],[Nr kance- laryjny]]&amp;"/P/15","---")</f>
        <v>571 EJ
11097/P/15</v>
      </c>
      <c r="B57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osłony śmietnikowej z pokryciem dachowym 
gm. Sianów; ob.Sianów; dz. Nr 265</v>
      </c>
      <c r="C574" s="28" t="str">
        <f>IF(zgłoszenia[[#This Row],[Rodzaj zgłoszenia]]&gt;0,zgłoszenia[[#This Row],[Rodzaj zgłoszenia]]," ")</f>
        <v>rozbiórka obiektu - art. 31</v>
      </c>
      <c r="D574" s="47" t="e">
        <f>IF(#REF!&gt;0,#REF!&amp;";
"&amp;#REF!," ")</f>
        <v>#REF!</v>
      </c>
      <c r="E574" s="52" t="str">
        <f ca="1">IF(zgłoszenia[BOŚ Znak sprawy]&gt;0,zgłoszenia[BOŚ Znak sprawy]&amp;"
( "&amp;zgłoszenia[czas rozpatrywania]&amp;" "&amp;"dni )"," ")</f>
        <v>BOŚ.6743.508.2017.EJ
( 13 dni )</v>
      </c>
      <c r="F574" s="64">
        <f>IF(zgłoszenia[[#This Row],[Data wpływu wniosku]]&gt;0,zgłoszenia[[#This Row],[Data wpływu wniosku]]," ")</f>
        <v>42880</v>
      </c>
      <c r="G574" s="43">
        <f>IF(zgłoszenia[[#This Row],[Data zakończenia sprawy]]&gt;0,zgłoszenia[[#This Row],[Data zakończenia sprawy]]," ")</f>
        <v>42893</v>
      </c>
      <c r="H574" s="44" t="str">
        <f>IF(zgłoszenia[[#This Row],[Sposób zakończenia]]&gt;0,zgłoszenia[[#This Row],[Sposób zakończenia]]," ")</f>
        <v>brak sprzeciwu - zgłoszenie skuteczne</v>
      </c>
      <c r="I574" s="60" t="e">
        <f>IF(#REF!&gt;0,#REF!,"---")</f>
        <v>#REF!</v>
      </c>
    </row>
    <row r="575" spans="1:9" ht="30" x14ac:dyDescent="0.25">
      <c r="A575" s="51" t="str">
        <f>IF(zgłoszenia[[#This Row],[ID]]&gt;0,zgłoszenia[[#This Row],[Lp.]]&amp;" "&amp;zgłoszenia[[#This Row],[ID]]&amp;"
"&amp;zgłoszenia[[#This Row],[Nr kance- laryjny]]&amp;"/P/15","---")</f>
        <v>572 WŚ
11067/P/15</v>
      </c>
      <c r="B57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Manowo; ob.Cewlino; dz. Nr 274</v>
      </c>
      <c r="C575" s="28" t="str">
        <f>IF(zgłoszenia[[#This Row],[Rodzaj zgłoszenia]]&gt;0,zgłoszenia[[#This Row],[Rodzaj zgłoszenia]]," ")</f>
        <v>jednorodzinne art.29 ust.1 pkt 1a</v>
      </c>
      <c r="D575" s="47" t="e">
        <f>IF(#REF!&gt;0,#REF!&amp;";
"&amp;#REF!," ")</f>
        <v>#REF!</v>
      </c>
      <c r="E575" s="52" t="str">
        <f ca="1">IF(zgłoszenia[BOŚ Znak sprawy]&gt;0,zgłoszenia[BOŚ Znak sprawy]&amp;"
( "&amp;zgłoszenia[czas rozpatrywania]&amp;" "&amp;"dni )"," ")</f>
        <v>BOŚ.6746.52.2017.WŚ
( 21 dni )</v>
      </c>
      <c r="F575" s="64">
        <f>IF(zgłoszenia[[#This Row],[Data wpływu wniosku]]&gt;0,zgłoszenia[[#This Row],[Data wpływu wniosku]]," ")</f>
        <v>42880</v>
      </c>
      <c r="G575" s="43">
        <f>IF(zgłoszenia[[#This Row],[Data zakończenia sprawy]]&gt;0,zgłoszenia[[#This Row],[Data zakończenia sprawy]]," ")</f>
        <v>42901</v>
      </c>
      <c r="H575" s="44" t="str">
        <f>IF(zgłoszenia[[#This Row],[Sposób zakończenia]]&gt;0,zgłoszenia[[#This Row],[Sposób zakończenia]]," ")</f>
        <v>brak sprzeciwu - zgłoszenie skuteczne</v>
      </c>
      <c r="I575" s="60" t="e">
        <f>IF(#REF!&gt;0,#REF!,"---")</f>
        <v>#REF!</v>
      </c>
    </row>
    <row r="576" spans="1:9" ht="60" x14ac:dyDescent="0.25">
      <c r="A576" s="51" t="str">
        <f>IF(zgłoszenia[[#This Row],[ID]]&gt;0,zgłoszenia[[#This Row],[Lp.]]&amp;" "&amp;zgłoszenia[[#This Row],[ID]]&amp;"
"&amp;zgłoszenia[[#This Row],[Nr kance- laryjny]]&amp;"/P/15","---")</f>
        <v>573 ŁD
11161/P/15</v>
      </c>
      <c r="B57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kablowe ze stacją transformatorową 
gm. Będzino; ob.Tymień; dz. Nr 169/181, 169/141, 169/146</v>
      </c>
      <c r="C576" s="28" t="str">
        <f>IF(zgłoszenia[[#This Row],[Rodzaj zgłoszenia]]&gt;0,zgłoszenia[[#This Row],[Rodzaj zgłoszenia]]," ")</f>
        <v>trafo art.29 ust.1 pkt 2b</v>
      </c>
      <c r="D576" s="47" t="e">
        <f>IF(#REF!&gt;0,#REF!&amp;";
"&amp;#REF!," ")</f>
        <v>#REF!</v>
      </c>
      <c r="E576" s="52" t="str">
        <f ca="1">IF(zgłoszenia[BOŚ Znak sprawy]&gt;0,zgłoszenia[BOŚ Znak sprawy]&amp;"
( "&amp;zgłoszenia[czas rozpatrywania]&amp;" "&amp;"dni )"," ")</f>
        <v>BOŚ.6743.558.2017.ŁD
( 25 dni )</v>
      </c>
      <c r="F576" s="64">
        <f>IF(zgłoszenia[[#This Row],[Data wpływu wniosku]]&gt;0,zgłoszenia[[#This Row],[Data wpływu wniosku]]," ")</f>
        <v>42881</v>
      </c>
      <c r="G576" s="43">
        <f>IF(zgłoszenia[[#This Row],[Data zakończenia sprawy]]&gt;0,zgłoszenia[[#This Row],[Data zakończenia sprawy]]," ")</f>
        <v>42906</v>
      </c>
      <c r="H576" s="44" t="str">
        <f>IF(zgłoszenia[[#This Row],[Sposób zakończenia]]&gt;0,zgłoszenia[[#This Row],[Sposób zakończenia]]," ")</f>
        <v>decyzja umorzenie</v>
      </c>
      <c r="I576" s="60" t="e">
        <f>IF(#REF!&gt;0,#REF!,"---")</f>
        <v>#REF!</v>
      </c>
    </row>
    <row r="577" spans="1:9" ht="45" x14ac:dyDescent="0.25">
      <c r="A577" s="51" t="str">
        <f>IF(zgłoszenia[[#This Row],[ID]]&gt;0,zgłoszenia[[#This Row],[Lp.]]&amp;" "&amp;zgłoszenia[[#This Row],[ID]]&amp;"
"&amp;zgłoszenia[[#This Row],[Nr kance- laryjny]]&amp;"/P/15","---")</f>
        <v>574 SR
11156/P/15</v>
      </c>
      <c r="B57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linii kablowej 0,4 kV z rozdzielnicą kablowo-pomiarową 
gm. Manowo; ob.Poniki; dz. Nr 350/26</v>
      </c>
      <c r="C577" s="28" t="str">
        <f>IF(zgłoszenia[[#This Row],[Rodzaj zgłoszenia]]&gt;0,zgłoszenia[[#This Row],[Rodzaj zgłoszenia]]," ")</f>
        <v>roboty budowlane - art. 29 ust. 2</v>
      </c>
      <c r="D577" s="47" t="e">
        <f>IF(#REF!&gt;0,#REF!&amp;";
"&amp;#REF!," ")</f>
        <v>#REF!</v>
      </c>
      <c r="E577" s="52" t="str">
        <f ca="1">IF(zgłoszenia[BOŚ Znak sprawy]&gt;0,zgłoszenia[BOŚ Znak sprawy]&amp;"
( "&amp;zgłoszenia[czas rozpatrywania]&amp;" "&amp;"dni )"," ")</f>
        <v>BOŚ.6743.522.2017.SR
( 11 dni )</v>
      </c>
      <c r="F577" s="64">
        <f>IF(zgłoszenia[[#This Row],[Data wpływu wniosku]]&gt;0,zgłoszenia[[#This Row],[Data wpływu wniosku]]," ")</f>
        <v>42881</v>
      </c>
      <c r="G577" s="43">
        <f>IF(zgłoszenia[[#This Row],[Data zakończenia sprawy]]&gt;0,zgłoszenia[[#This Row],[Data zakończenia sprawy]]," ")</f>
        <v>42892</v>
      </c>
      <c r="H577" s="44" t="str">
        <f>IF(zgłoszenia[[#This Row],[Sposób zakończenia]]&gt;0,zgłoszenia[[#This Row],[Sposób zakończenia]]," ")</f>
        <v>brak sprzeciwu - zgłoszenie skuteczne</v>
      </c>
      <c r="I577" s="60" t="e">
        <f>IF(#REF!&gt;0,#REF!,"---")</f>
        <v>#REF!</v>
      </c>
    </row>
    <row r="578" spans="1:9" ht="75" x14ac:dyDescent="0.25">
      <c r="A578" s="51" t="str">
        <f>IF(zgłoszenia[[#This Row],[ID]]&gt;0,zgłoszenia[[#This Row],[Lp.]]&amp;" "&amp;zgłoszenia[[#This Row],[ID]]&amp;"
"&amp;zgłoszenia[[#This Row],[Nr kance- laryjny]]&amp;"/P/15","---")</f>
        <v>575 EJ
11162/P/15</v>
      </c>
      <c r="B57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wodociągowa - 135,21m, sieć kanalizacji sanitarnej - 231,51m 
gm. Świeszyno; ob.Konikowo; dz. Nr 11/53, 7, 532/1, 532/2, 532/3, 532/4, 532/5, 532/6, 532/7, 532/8, 532/9, 532/10, 532/11</v>
      </c>
      <c r="C578" s="28" t="str">
        <f>IF(zgłoszenia[[#This Row],[Rodzaj zgłoszenia]]&gt;0,zgłoszenia[[#This Row],[Rodzaj zgłoszenia]]," ")</f>
        <v>sieci art.29 ust.1 pkt 19a</v>
      </c>
      <c r="D578" s="47" t="e">
        <f>IF(#REF!&gt;0,#REF!&amp;";
"&amp;#REF!," ")</f>
        <v>#REF!</v>
      </c>
      <c r="E578" s="52" t="str">
        <f ca="1">IF(zgłoszenia[BOŚ Znak sprawy]&gt;0,zgłoszenia[BOŚ Znak sprawy]&amp;"
( "&amp;zgłoszenia[czas rozpatrywania]&amp;" "&amp;"dni )"," ")</f>
        <v>BOŚ.6748.28.2017.EJ
( 31 dni )</v>
      </c>
      <c r="F578" s="64">
        <f>IF(zgłoszenia[[#This Row],[Data wpływu wniosku]]&gt;0,zgłoszenia[[#This Row],[Data wpływu wniosku]]," ")</f>
        <v>42881</v>
      </c>
      <c r="G578" s="43">
        <f>IF(zgłoszenia[[#This Row],[Data zakończenia sprawy]]&gt;0,zgłoszenia[[#This Row],[Data zakończenia sprawy]]," ")</f>
        <v>42912</v>
      </c>
      <c r="H578" s="44" t="str">
        <f>IF(zgłoszenia[[#This Row],[Sposób zakończenia]]&gt;0,zgłoszenia[[#This Row],[Sposób zakończenia]]," ")</f>
        <v>brak sprzeciwu - zgłoszenie skuteczne</v>
      </c>
      <c r="I578" s="60" t="e">
        <f>IF(#REF!&gt;0,#REF!,"---")</f>
        <v>#REF!</v>
      </c>
    </row>
    <row r="579" spans="1:9" ht="45" x14ac:dyDescent="0.25">
      <c r="A579" s="51" t="str">
        <f>IF(zgłoszenia[[#This Row],[ID]]&gt;0,zgłoszenia[[#This Row],[Lp.]]&amp;" "&amp;zgłoszenia[[#This Row],[ID]]&amp;"
"&amp;zgłoszenia[[#This Row],[Nr kance- laryjny]]&amp;"/P/15","---")</f>
        <v>576 AŁ
11163/P/15</v>
      </c>
      <c r="B57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wodociąg rozdzielczy 
gm. Mielno; ob.Gąski; dz. Nr 11/17, 111/47, 11/50</v>
      </c>
      <c r="C579" s="28" t="str">
        <f>IF(zgłoszenia[[#This Row],[Rodzaj zgłoszenia]]&gt;0,zgłoszenia[[#This Row],[Rodzaj zgłoszenia]]," ")</f>
        <v>sieci art.29 ust.1 pkt 19a</v>
      </c>
      <c r="D579" s="47" t="e">
        <f>IF(#REF!&gt;0,#REF!&amp;";
"&amp;#REF!," ")</f>
        <v>#REF!</v>
      </c>
      <c r="E579" s="52" t="str">
        <f ca="1">IF(zgłoszenia[BOŚ Znak sprawy]&gt;0,zgłoszenia[BOŚ Znak sprawy]&amp;"
( "&amp;zgłoszenia[czas rozpatrywania]&amp;" "&amp;"dni )"," ")</f>
        <v>BOŚ.6747.29.2017.AŁ
( 21 dni )</v>
      </c>
      <c r="F579" s="64">
        <f>IF(zgłoszenia[[#This Row],[Data wpływu wniosku]]&gt;0,zgłoszenia[[#This Row],[Data wpływu wniosku]]," ")</f>
        <v>42881</v>
      </c>
      <c r="G579" s="43">
        <f>IF(zgłoszenia[[#This Row],[Data zakończenia sprawy]]&gt;0,zgłoszenia[[#This Row],[Data zakończenia sprawy]]," ")</f>
        <v>42902</v>
      </c>
      <c r="H579" s="44" t="str">
        <f>IF(zgłoszenia[[#This Row],[Sposób zakończenia]]&gt;0,zgłoszenia[[#This Row],[Sposób zakończenia]]," ")</f>
        <v>brak sprzeciwu - zgłoszenie skuteczne</v>
      </c>
      <c r="I579" s="60" t="e">
        <f>IF(#REF!&gt;0,#REF!,"---")</f>
        <v>#REF!</v>
      </c>
    </row>
    <row r="580" spans="1:9" ht="30" x14ac:dyDescent="0.25">
      <c r="A580" s="51" t="str">
        <f>IF(zgłoszenia[[#This Row],[ID]]&gt;0,zgłoszenia[[#This Row],[Lp.]]&amp;" "&amp;zgłoszenia[[#This Row],[ID]]&amp;"
"&amp;zgłoszenia[[#This Row],[Nr kance- laryjny]]&amp;"/P/15","---")</f>
        <v>577 IN
11171/P/15</v>
      </c>
      <c r="B58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Będzino; ob.Będzinko; dz. Nr 91/10</v>
      </c>
      <c r="C580" s="28" t="str">
        <f>IF(zgłoszenia[[#This Row],[Rodzaj zgłoszenia]]&gt;0,zgłoszenia[[#This Row],[Rodzaj zgłoszenia]]," ")</f>
        <v>budowa obiektu - art. 29 ust. 1</v>
      </c>
      <c r="D580" s="47" t="e">
        <f>IF(#REF!&gt;0,#REF!&amp;";
"&amp;#REF!," ")</f>
        <v>#REF!</v>
      </c>
      <c r="E580" s="52" t="str">
        <f ca="1">IF(zgłoszenia[BOŚ Znak sprawy]&gt;0,zgłoszenia[BOŚ Znak sprawy]&amp;"
( "&amp;zgłoszenia[czas rozpatrywania]&amp;" "&amp;"dni )"," ")</f>
        <v>BOŚ.6743.512.2017.IN
( 13 dni )</v>
      </c>
      <c r="F580" s="64">
        <f>IF(zgłoszenia[[#This Row],[Data wpływu wniosku]]&gt;0,zgłoszenia[[#This Row],[Data wpływu wniosku]]," ")</f>
        <v>42881</v>
      </c>
      <c r="G580" s="43">
        <f>IF(zgłoszenia[[#This Row],[Data zakończenia sprawy]]&gt;0,zgłoszenia[[#This Row],[Data zakończenia sprawy]]," ")</f>
        <v>42894</v>
      </c>
      <c r="H580" s="44" t="str">
        <f>IF(zgłoszenia[[#This Row],[Sposób zakończenia]]&gt;0,zgłoszenia[[#This Row],[Sposób zakończenia]]," ")</f>
        <v>brak sprzeciwu - zgłoszenie skuteczne</v>
      </c>
      <c r="I580" s="60" t="e">
        <f>IF(#REF!&gt;0,#REF!,"---")</f>
        <v>#REF!</v>
      </c>
    </row>
    <row r="581" spans="1:9" ht="45" x14ac:dyDescent="0.25">
      <c r="A581" s="51" t="str">
        <f>IF(zgłoszenia[[#This Row],[ID]]&gt;0,zgłoszenia[[#This Row],[Lp.]]&amp;" "&amp;zgłoszenia[[#This Row],[ID]]&amp;"
"&amp;zgłoszenia[[#This Row],[Nr kance- laryjny]]&amp;"/P/15","---")</f>
        <v>578 KŻ
11158/P/15</v>
      </c>
      <c r="B58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zadaszenie o konstrukcji drewnianej- obiekt tymczasowy 
gm. Mielno; ob.Mielno; dz. Nr 220/3</v>
      </c>
      <c r="C581" s="28" t="str">
        <f>IF(zgłoszenia[[#This Row],[Rodzaj zgłoszenia]]&gt;0,zgłoszenia[[#This Row],[Rodzaj zgłoszenia]]," ")</f>
        <v>tymczasowy obiekt - art. 29 ust. 1, pkt 12</v>
      </c>
      <c r="D581" s="47" t="e">
        <f>IF(#REF!&gt;0,#REF!&amp;";
"&amp;#REF!," ")</f>
        <v>#REF!</v>
      </c>
      <c r="E581" s="52" t="str">
        <f ca="1">IF(zgłoszenia[BOŚ Znak sprawy]&gt;0,zgłoszenia[BOŚ Znak sprawy]&amp;"
( "&amp;zgłoszenia[czas rozpatrywania]&amp;" "&amp;"dni )"," ")</f>
        <v>BOŚ.6743.509.2017.KŻ
( 19 dni )</v>
      </c>
      <c r="F581" s="64">
        <f>IF(zgłoszenia[[#This Row],[Data wpływu wniosku]]&gt;0,zgłoszenia[[#This Row],[Data wpływu wniosku]]," ")</f>
        <v>42881</v>
      </c>
      <c r="G581" s="43">
        <f>IF(zgłoszenia[[#This Row],[Data zakończenia sprawy]]&gt;0,zgłoszenia[[#This Row],[Data zakończenia sprawy]]," ")</f>
        <v>42900</v>
      </c>
      <c r="H581" s="44" t="str">
        <f>IF(zgłoszenia[[#This Row],[Sposób zakończenia]]&gt;0,zgłoszenia[[#This Row],[Sposób zakończenia]]," ")</f>
        <v>brak sprzeciwu - zgłoszenie skuteczne</v>
      </c>
      <c r="I581" s="60" t="e">
        <f>IF(#REF!&gt;0,#REF!,"---")</f>
        <v>#REF!</v>
      </c>
    </row>
    <row r="582" spans="1:9" ht="45" x14ac:dyDescent="0.25">
      <c r="A582" s="51" t="str">
        <f>IF(zgłoszenia[[#This Row],[ID]]&gt;0,zgłoszenia[[#This Row],[Lp.]]&amp;" "&amp;zgłoszenia[[#This Row],[ID]]&amp;"
"&amp;zgłoszenia[[#This Row],[Nr kance- laryjny]]&amp;"/P/15","---")</f>
        <v>579 EJ
10972/P/15</v>
      </c>
      <c r="B58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Świeszyno; ob.Świeszyno; dz. Nr 249/48</v>
      </c>
      <c r="C582" s="28" t="str">
        <f>IF(zgłoszenia[[#This Row],[Rodzaj zgłoszenia]]&gt;0,zgłoszenia[[#This Row],[Rodzaj zgłoszenia]]," ")</f>
        <v>jednorodzinne art.29 ust.1 pkt 1a</v>
      </c>
      <c r="D582" s="47" t="e">
        <f>IF(#REF!&gt;0,#REF!&amp;";
"&amp;#REF!," ")</f>
        <v>#REF!</v>
      </c>
      <c r="E582" s="52" t="str">
        <f ca="1">IF(zgłoszenia[BOŚ Znak sprawy]&gt;0,zgłoszenia[BOŚ Znak sprawy]&amp;"
( "&amp;zgłoszenia[czas rozpatrywania]&amp;" "&amp;"dni )"," ")</f>
        <v>BOŚ.6746.48.2017.EJ
( 35 dni )</v>
      </c>
      <c r="F582" s="64">
        <f>IF(zgłoszenia[[#This Row],[Data wpływu wniosku]]&gt;0,zgłoszenia[[#This Row],[Data wpływu wniosku]]," ")</f>
        <v>42879</v>
      </c>
      <c r="G582" s="43">
        <f>IF(zgłoszenia[[#This Row],[Data zakończenia sprawy]]&gt;0,zgłoszenia[[#This Row],[Data zakończenia sprawy]]," ")</f>
        <v>42914</v>
      </c>
      <c r="H582" s="44" t="str">
        <f>IF(zgłoszenia[[#This Row],[Sposób zakończenia]]&gt;0,zgłoszenia[[#This Row],[Sposób zakończenia]]," ")</f>
        <v>brak sprzeciwu - zgłoszenie skuteczne</v>
      </c>
      <c r="I582" s="60" t="e">
        <f>IF(#REF!&gt;0,#REF!,"---")</f>
        <v>#REF!</v>
      </c>
    </row>
    <row r="583" spans="1:9" ht="60" x14ac:dyDescent="0.25">
      <c r="A583" s="51" t="str">
        <f>IF(zgłoszenia[[#This Row],[ID]]&gt;0,zgłoszenia[[#This Row],[Lp.]]&amp;" "&amp;zgłoszenia[[#This Row],[ID]]&amp;"
"&amp;zgłoszenia[[#This Row],[Nr kance- laryjny]]&amp;"/P/15","---")</f>
        <v>580 EJ
11271/P/15</v>
      </c>
      <c r="B58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dobudowa ganku do budynku mieszkalnego 
gm. Świeszyno; ob.Zegrze Pomorskie; dz. Nr 113/12</v>
      </c>
      <c r="C583" s="28" t="str">
        <f>IF(zgłoszenia[[#This Row],[Rodzaj zgłoszenia]]&gt;0,zgłoszenia[[#This Row],[Rodzaj zgłoszenia]]," ")</f>
        <v>budowa obiektu - art. 29 ust. 1</v>
      </c>
      <c r="D583" s="47" t="e">
        <f>IF(#REF!&gt;0,#REF!&amp;";
"&amp;#REF!," ")</f>
        <v>#REF!</v>
      </c>
      <c r="E583" s="52" t="str">
        <f ca="1">IF(zgłoszenia[BOŚ Znak sprawy]&gt;0,zgłoszenia[BOŚ Znak sprawy]&amp;"
( "&amp;zgłoszenia[czas rozpatrywania]&amp;" "&amp;"dni )"," ")</f>
        <v>BOŚ.6743.513.2017.EJ
( 9 dni )</v>
      </c>
      <c r="F583" s="64">
        <f>IF(zgłoszenia[[#This Row],[Data wpływu wniosku]]&gt;0,zgłoszenia[[#This Row],[Data wpływu wniosku]]," ")</f>
        <v>42884</v>
      </c>
      <c r="G583" s="43">
        <f>IF(zgłoszenia[[#This Row],[Data zakończenia sprawy]]&gt;0,zgłoszenia[[#This Row],[Data zakończenia sprawy]]," ")</f>
        <v>42893</v>
      </c>
      <c r="H583" s="44" t="str">
        <f>IF(zgłoszenia[[#This Row],[Sposób zakończenia]]&gt;0,zgłoszenia[[#This Row],[Sposób zakończenia]]," ")</f>
        <v>brak sprzeciwu - zgłoszenie skuteczne</v>
      </c>
      <c r="I583" s="60" t="e">
        <f>IF(#REF!&gt;0,#REF!,"---")</f>
        <v>#REF!</v>
      </c>
    </row>
    <row r="584" spans="1:9" ht="45" x14ac:dyDescent="0.25">
      <c r="A584" s="51" t="str">
        <f>IF(zgłoszenia[[#This Row],[ID]]&gt;0,zgłoszenia[[#This Row],[Lp.]]&amp;" "&amp;zgłoszenia[[#This Row],[ID]]&amp;"
"&amp;zgłoszenia[[#This Row],[Nr kance- laryjny]]&amp;"/P/15","---")</f>
        <v>581 SR
11291/P/15</v>
      </c>
      <c r="B58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dróg gminnych i placów 
gm. Manowo; ob.Bonin; dz. Nr  5/13, 5/14, 5/15, 5/22, 5/29</v>
      </c>
      <c r="C584" s="28" t="str">
        <f>IF(zgłoszenia[[#This Row],[Rodzaj zgłoszenia]]&gt;0,zgłoszenia[[#This Row],[Rodzaj zgłoszenia]]," ")</f>
        <v>roboty budowlane - art. 29 ust. 2</v>
      </c>
      <c r="D584" s="47" t="e">
        <f>IF(#REF!&gt;0,#REF!&amp;";
"&amp;#REF!," ")</f>
        <v>#REF!</v>
      </c>
      <c r="E584" s="52" t="str">
        <f ca="1">IF(zgłoszenia[BOŚ Znak sprawy]&gt;0,zgłoszenia[BOŚ Znak sprawy]&amp;"
( "&amp;zgłoszenia[czas rozpatrywania]&amp;" "&amp;"dni )"," ")</f>
        <v>BOŚ.6743.523.2017.SR
( 30 dni )</v>
      </c>
      <c r="F584" s="64">
        <f>IF(zgłoszenia[[#This Row],[Data wpływu wniosku]]&gt;0,zgłoszenia[[#This Row],[Data wpływu wniosku]]," ")</f>
        <v>42884</v>
      </c>
      <c r="G584" s="43">
        <f>IF(zgłoszenia[[#This Row],[Data zakończenia sprawy]]&gt;0,zgłoszenia[[#This Row],[Data zakończenia sprawy]]," ")</f>
        <v>42914</v>
      </c>
      <c r="H584" s="44" t="str">
        <f>IF(zgłoszenia[[#This Row],[Sposób zakończenia]]&gt;0,zgłoszenia[[#This Row],[Sposób zakończenia]]," ")</f>
        <v>brak sprzeciwu - zgłoszenie skuteczne</v>
      </c>
      <c r="I584" s="60" t="e">
        <f>IF(#REF!&gt;0,#REF!,"---")</f>
        <v>#REF!</v>
      </c>
    </row>
    <row r="585" spans="1:9" ht="30" x14ac:dyDescent="0.25">
      <c r="A585" s="51" t="str">
        <f>IF(zgłoszenia[[#This Row],[ID]]&gt;0,zgłoszenia[[#This Row],[Lp.]]&amp;" "&amp;zgłoszenia[[#This Row],[ID]]&amp;"
"&amp;zgłoszenia[[#This Row],[Nr kance- laryjny]]&amp;"/P/15","---")</f>
        <v>582 IN
11299/P/15</v>
      </c>
      <c r="B58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Będzino; ob.Kładno; dz. Nr 16/11, 16/12</v>
      </c>
      <c r="C585" s="28" t="str">
        <f>IF(zgłoszenia[[#This Row],[Rodzaj zgłoszenia]]&gt;0,zgłoszenia[[#This Row],[Rodzaj zgłoszenia]]," ")</f>
        <v>jednorodzinne art.29 ust.1 pkt 1a</v>
      </c>
      <c r="D585" s="47" t="e">
        <f>IF(#REF!&gt;0,#REF!&amp;";
"&amp;#REF!," ")</f>
        <v>#REF!</v>
      </c>
      <c r="E585" s="52" t="str">
        <f ca="1">IF(zgłoszenia[BOŚ Znak sprawy]&gt;0,zgłoszenia[BOŚ Znak sprawy]&amp;"
( "&amp;zgłoszenia[czas rozpatrywania]&amp;" "&amp;"dni )"," ")</f>
        <v>BOŚ.6746.49.2017.IN
( 21 dni )</v>
      </c>
      <c r="F585" s="64">
        <f>IF(zgłoszenia[[#This Row],[Data wpływu wniosku]]&gt;0,zgłoszenia[[#This Row],[Data wpływu wniosku]]," ")</f>
        <v>42884</v>
      </c>
      <c r="G585" s="43">
        <f>IF(zgłoszenia[[#This Row],[Data zakończenia sprawy]]&gt;0,zgłoszenia[[#This Row],[Data zakończenia sprawy]]," ")</f>
        <v>42905</v>
      </c>
      <c r="H585" s="44" t="str">
        <f>IF(zgłoszenia[[#This Row],[Sposób zakończenia]]&gt;0,zgłoszenia[[#This Row],[Sposób zakończenia]]," ")</f>
        <v>brak sprzeciwu - zgłoszenie skuteczne</v>
      </c>
      <c r="I585" s="60" t="e">
        <f>IF(#REF!&gt;0,#REF!,"---")</f>
        <v>#REF!</v>
      </c>
    </row>
    <row r="586" spans="1:9" ht="45" x14ac:dyDescent="0.25">
      <c r="A586" s="51" t="str">
        <f>IF(zgłoszenia[[#This Row],[ID]]&gt;0,zgłoszenia[[#This Row],[Lp.]]&amp;" "&amp;zgłoszenia[[#This Row],[ID]]&amp;"
"&amp;zgłoszenia[[#This Row],[Nr kance- laryjny]]&amp;"/P/15","---")</f>
        <v>583 WK
11411/P/15</v>
      </c>
      <c r="B58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ob.Mielno; dz. Nr 216/9</v>
      </c>
      <c r="C586" s="28" t="str">
        <f>IF(zgłoszenia[[#This Row],[Rodzaj zgłoszenia]]&gt;0,zgłoszenia[[#This Row],[Rodzaj zgłoszenia]]," ")</f>
        <v>tymczasowy obiekt - art. 29 ust. 1, pkt 12</v>
      </c>
      <c r="D586" s="47" t="e">
        <f>IF(#REF!&gt;0,#REF!&amp;";
"&amp;#REF!," ")</f>
        <v>#REF!</v>
      </c>
      <c r="E586" s="52" t="str">
        <f ca="1">IF(zgłoszenia[BOŚ Znak sprawy]&gt;0,zgłoszenia[BOŚ Znak sprawy]&amp;"
( "&amp;zgłoszenia[czas rozpatrywania]&amp;" "&amp;"dni )"," ")</f>
        <v>BOŚ.6743.518.2017.WK
( 28 dni )</v>
      </c>
      <c r="F586" s="64">
        <f>IF(zgłoszenia[[#This Row],[Data wpływu wniosku]]&gt;0,zgłoszenia[[#This Row],[Data wpływu wniosku]]," ")</f>
        <v>42885</v>
      </c>
      <c r="G586" s="43">
        <f>IF(zgłoszenia[[#This Row],[Data zakończenia sprawy]]&gt;0,zgłoszenia[[#This Row],[Data zakończenia sprawy]]," ")</f>
        <v>42913</v>
      </c>
      <c r="H586" s="44" t="str">
        <f>IF(zgłoszenia[[#This Row],[Sposób zakończenia]]&gt;0,zgłoszenia[[#This Row],[Sposób zakończenia]]," ")</f>
        <v>brak sprzeciwu - zgłoszenie skuteczne</v>
      </c>
      <c r="I586" s="60" t="e">
        <f>IF(#REF!&gt;0,#REF!,"---")</f>
        <v>#REF!</v>
      </c>
    </row>
    <row r="587" spans="1:9" ht="45" x14ac:dyDescent="0.25">
      <c r="A587" s="51" t="str">
        <f>IF(zgłoszenia[[#This Row],[ID]]&gt;0,zgłoszenia[[#This Row],[Lp.]]&amp;" "&amp;zgłoszenia[[#This Row],[ID]]&amp;"
"&amp;zgłoszenia[[#This Row],[Nr kance- laryjny]]&amp;"/P/15","---")</f>
        <v>584 MS
11239/P/15</v>
      </c>
      <c r="B58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zbiornik bezodpływowy na nieczystości ciekłe 
gm. Sianów; ob.Wierciszewo; dz. Nr 203/3</v>
      </c>
      <c r="C587" s="28" t="str">
        <f>IF(zgłoszenia[[#This Row],[Rodzaj zgłoszenia]]&gt;0,zgłoszenia[[#This Row],[Rodzaj zgłoszenia]]," ")</f>
        <v>budowa obiektu - art. 29 ust. 1</v>
      </c>
      <c r="D587" s="47" t="e">
        <f>IF(#REF!&gt;0,#REF!&amp;";
"&amp;#REF!," ")</f>
        <v>#REF!</v>
      </c>
      <c r="E587" s="52" t="str">
        <f ca="1">IF(zgłoszenia[BOŚ Znak sprawy]&gt;0,zgłoszenia[BOŚ Znak sprawy]&amp;"
( "&amp;zgłoszenia[czas rozpatrywania]&amp;" "&amp;"dni )"," ")</f>
        <v>BOŚ.6743.519.2017.MS
( 14 dni )</v>
      </c>
      <c r="F587" s="64">
        <f>IF(zgłoszenia[[#This Row],[Data wpływu wniosku]]&gt;0,zgłoszenia[[#This Row],[Data wpływu wniosku]]," ")</f>
        <v>42884</v>
      </c>
      <c r="G587" s="43">
        <f>IF(zgłoszenia[[#This Row],[Data zakończenia sprawy]]&gt;0,zgłoszenia[[#This Row],[Data zakończenia sprawy]]," ")</f>
        <v>42898</v>
      </c>
      <c r="H587" s="44" t="str">
        <f>IF(zgłoszenia[[#This Row],[Sposób zakończenia]]&gt;0,zgłoszenia[[#This Row],[Sposób zakończenia]]," ")</f>
        <v>brak sprzeciwu - zgłoszenie skuteczne</v>
      </c>
      <c r="I587" s="60" t="e">
        <f>IF(#REF!&gt;0,#REF!,"---")</f>
        <v>#REF!</v>
      </c>
    </row>
    <row r="588" spans="1:9" ht="45" x14ac:dyDescent="0.25">
      <c r="A588" s="51" t="str">
        <f>IF(zgłoszenia[[#This Row],[ID]]&gt;0,zgłoszenia[[#This Row],[Lp.]]&amp;" "&amp;zgłoszenia[[#This Row],[ID]]&amp;"
"&amp;zgłoszenia[[#This Row],[Nr kance- laryjny]]&amp;"/P/15","---")</f>
        <v>585 AA
11407/P/15</v>
      </c>
      <c r="B58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2 budynków gospodarczych i garażu 
gm. Polanów; ob.Polanów 07; dz. Nr 123</v>
      </c>
      <c r="C588" s="28" t="str">
        <f>IF(zgłoszenia[[#This Row],[Rodzaj zgłoszenia]]&gt;0,zgłoszenia[[#This Row],[Rodzaj zgłoszenia]]," ")</f>
        <v>rozbiórka obiektu - art. 31</v>
      </c>
      <c r="D588" s="47" t="e">
        <f>IF(#REF!&gt;0,#REF!&amp;";
"&amp;#REF!," ")</f>
        <v>#REF!</v>
      </c>
      <c r="E588" s="52" t="str">
        <f ca="1">IF(zgłoszenia[BOŚ Znak sprawy]&gt;0,zgłoszenia[BOŚ Znak sprawy]&amp;"
( "&amp;zgłoszenia[czas rozpatrywania]&amp;" "&amp;"dni )"," ")</f>
        <v>BOŚ.6743.515.2017.AA
( 9 dni )</v>
      </c>
      <c r="F588" s="64">
        <f>IF(zgłoszenia[[#This Row],[Data wpływu wniosku]]&gt;0,zgłoszenia[[#This Row],[Data wpływu wniosku]]," ")</f>
        <v>42885</v>
      </c>
      <c r="G588" s="43">
        <f>IF(zgłoszenia[[#This Row],[Data zakończenia sprawy]]&gt;0,zgłoszenia[[#This Row],[Data zakończenia sprawy]]," ")</f>
        <v>42894</v>
      </c>
      <c r="H588" s="44" t="str">
        <f>IF(zgłoszenia[[#This Row],[Sposób zakończenia]]&gt;0,zgłoszenia[[#This Row],[Sposób zakończenia]]," ")</f>
        <v>brak sprzeciwu - zgłoszenie skuteczne</v>
      </c>
      <c r="I588" s="60" t="e">
        <f>IF(#REF!&gt;0,#REF!,"---")</f>
        <v>#REF!</v>
      </c>
    </row>
    <row r="589" spans="1:9" ht="60" x14ac:dyDescent="0.25">
      <c r="A589" s="51" t="str">
        <f>IF(zgłoszenia[[#This Row],[ID]]&gt;0,zgłoszenia[[#This Row],[Lp.]]&amp;" "&amp;zgłoszenia[[#This Row],[ID]]&amp;"
"&amp;zgłoszenia[[#This Row],[Nr kance- laryjny]]&amp;"/P/15","---")</f>
        <v>586 KŻ
11348/P/15</v>
      </c>
      <c r="B58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wodociąg 
gm. Mielno; ob.Gąski; dz. Nr 109/8,111/36, 110, 109/29, 109/11, 109/36, 109/37, 109/30, 109/5, 109/35, 109/33, 109/25</v>
      </c>
      <c r="C589" s="28" t="str">
        <f>IF(zgłoszenia[[#This Row],[Rodzaj zgłoszenia]]&gt;0,zgłoszenia[[#This Row],[Rodzaj zgłoszenia]]," ")</f>
        <v>sieci art.29 ust.1 pkt 19a</v>
      </c>
      <c r="D589" s="47" t="e">
        <f>IF(#REF!&gt;0,#REF!&amp;";
"&amp;#REF!," ")</f>
        <v>#REF!</v>
      </c>
      <c r="E589" s="52" t="str">
        <f ca="1">IF(zgłoszenia[BOŚ Znak sprawy]&gt;0,zgłoszenia[BOŚ Znak sprawy]&amp;"
( "&amp;zgłoszenia[czas rozpatrywania]&amp;" "&amp;"dni )"," ")</f>
        <v>BOŚ.6748.30.2017.KŻ
( 41 dni )</v>
      </c>
      <c r="F589" s="64">
        <f>IF(zgłoszenia[[#This Row],[Data wpływu wniosku]]&gt;0,zgłoszenia[[#This Row],[Data wpływu wniosku]]," ")</f>
        <v>42885</v>
      </c>
      <c r="G589" s="43">
        <f>IF(zgłoszenia[[#This Row],[Data zakończenia sprawy]]&gt;0,zgłoszenia[[#This Row],[Data zakończenia sprawy]]," ")</f>
        <v>42926</v>
      </c>
      <c r="H589" s="44" t="str">
        <f>IF(zgłoszenia[[#This Row],[Sposób zakończenia]]&gt;0,zgłoszenia[[#This Row],[Sposób zakończenia]]," ")</f>
        <v>brak sprzeciwu - zgłoszenie skuteczne</v>
      </c>
      <c r="I589" s="60" t="e">
        <f>IF(#REF!&gt;0,#REF!,"---")</f>
        <v>#REF!</v>
      </c>
    </row>
    <row r="590" spans="1:9" ht="30" x14ac:dyDescent="0.25">
      <c r="A590" s="51" t="str">
        <f>IF(zgłoszenia[[#This Row],[ID]]&gt;0,zgłoszenia[[#This Row],[Lp.]]&amp;" "&amp;zgłoszenia[[#This Row],[ID]]&amp;"
"&amp;zgłoszenia[[#This Row],[Nr kance- laryjny]]&amp;"/P/15","---")</f>
        <v>587 AA
11412/P/15</v>
      </c>
      <c r="B59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Polanów; ob.Sowinko; dz. Nr 30</v>
      </c>
      <c r="C590" s="28" t="str">
        <f>IF(zgłoszenia[[#This Row],[Rodzaj zgłoszenia]]&gt;0,zgłoszenia[[#This Row],[Rodzaj zgłoszenia]]," ")</f>
        <v>jednorodzinne art.29 ust.1 pkt 1a</v>
      </c>
      <c r="D590" s="47" t="e">
        <f>IF(#REF!&gt;0,#REF!&amp;";
"&amp;#REF!," ")</f>
        <v>#REF!</v>
      </c>
      <c r="E590" s="52" t="str">
        <f ca="1">IF(zgłoszenia[BOŚ Znak sprawy]&gt;0,zgłoszenia[BOŚ Znak sprawy]&amp;"
( "&amp;zgłoszenia[czas rozpatrywania]&amp;" "&amp;"dni )"," ")</f>
        <v>BOŚ.6746.50.2017.AA
( 21 dni )</v>
      </c>
      <c r="F590" s="64">
        <f>IF(zgłoszenia[[#This Row],[Data wpływu wniosku]]&gt;0,zgłoszenia[[#This Row],[Data wpływu wniosku]]," ")</f>
        <v>42885</v>
      </c>
      <c r="G590" s="43">
        <f>IF(zgłoszenia[[#This Row],[Data zakończenia sprawy]]&gt;0,zgłoszenia[[#This Row],[Data zakończenia sprawy]]," ")</f>
        <v>42906</v>
      </c>
      <c r="H590" s="44" t="str">
        <f>IF(zgłoszenia[[#This Row],[Sposób zakończenia]]&gt;0,zgłoszenia[[#This Row],[Sposób zakończenia]]," ")</f>
        <v>brak sprzeciwu - zgłoszenie skuteczne</v>
      </c>
      <c r="I590" s="60" t="e">
        <f>IF(#REF!&gt;0,#REF!,"---")</f>
        <v>#REF!</v>
      </c>
    </row>
    <row r="591" spans="1:9" ht="45" x14ac:dyDescent="0.25">
      <c r="A591" s="51" t="str">
        <f>IF(zgłoszenia[[#This Row],[ID]]&gt;0,zgłoszenia[[#This Row],[Lp.]]&amp;" "&amp;zgłoszenia[[#This Row],[ID]]&amp;"
"&amp;zgłoszenia[[#This Row],[Nr kance- laryjny]]&amp;"/P/15","---")</f>
        <v>588 MS
11413/P/15</v>
      </c>
      <c r="B59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Świeszyno; ob.Niekłonice; dz. Nr 113/25</v>
      </c>
      <c r="C591" s="28" t="str">
        <f>IF(zgłoszenia[[#This Row],[Rodzaj zgłoszenia]]&gt;0,zgłoszenia[[#This Row],[Rodzaj zgłoszenia]]," ")</f>
        <v>jednorodzinne art.29 ust.1 pkt 1a</v>
      </c>
      <c r="D591" s="47" t="e">
        <f>IF(#REF!&gt;0,#REF!&amp;";
"&amp;#REF!," ")</f>
        <v>#REF!</v>
      </c>
      <c r="E591" s="52" t="str">
        <f ca="1">IF(zgłoszenia[BOŚ Znak sprawy]&gt;0,zgłoszenia[BOŚ Znak sprawy]&amp;"
( "&amp;zgłoszenia[czas rozpatrywania]&amp;" "&amp;"dni )"," ")</f>
        <v>BOŚ.6746.51.2017.MS
( 27 dni )</v>
      </c>
      <c r="F591" s="64">
        <f>IF(zgłoszenia[[#This Row],[Data wpływu wniosku]]&gt;0,zgłoszenia[[#This Row],[Data wpływu wniosku]]," ")</f>
        <v>42885</v>
      </c>
      <c r="G591" s="43">
        <f>IF(zgłoszenia[[#This Row],[Data zakończenia sprawy]]&gt;0,zgłoszenia[[#This Row],[Data zakończenia sprawy]]," ")</f>
        <v>42912</v>
      </c>
      <c r="H591" s="44" t="str">
        <f>IF(zgłoszenia[[#This Row],[Sposób zakończenia]]&gt;0,zgłoszenia[[#This Row],[Sposób zakończenia]]," ")</f>
        <v>brak sprzeciwu - zgłoszenie skuteczne</v>
      </c>
      <c r="I591" s="60" t="e">
        <f>IF(#REF!&gt;0,#REF!,"---")</f>
        <v>#REF!</v>
      </c>
    </row>
    <row r="592" spans="1:9" ht="30" x14ac:dyDescent="0.25">
      <c r="A592" s="51" t="str">
        <f>IF(zgłoszenia[[#This Row],[ID]]&gt;0,zgłoszenia[[#This Row],[Lp.]]&amp;" "&amp;zgłoszenia[[#This Row],[ID]]&amp;"
"&amp;zgłoszenia[[#This Row],[Nr kance- laryjny]]&amp;"/P/15","---")</f>
        <v>589 KŻ
11397/P/15</v>
      </c>
      <c r="B59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ganek 
gm. Mielno; ob.Sarbinowo; dz. Nr 58/31</v>
      </c>
      <c r="C592" s="28" t="str">
        <f>IF(zgłoszenia[[#This Row],[Rodzaj zgłoszenia]]&gt;0,zgłoszenia[[#This Row],[Rodzaj zgłoszenia]]," ")</f>
        <v>budowa obiektu - art. 29 ust. 1</v>
      </c>
      <c r="D592" s="47" t="e">
        <f>IF(#REF!&gt;0,#REF!&amp;";
"&amp;#REF!," ")</f>
        <v>#REF!</v>
      </c>
      <c r="E592" s="52" t="str">
        <f ca="1">IF(zgłoszenia[BOŚ Znak sprawy]&gt;0,zgłoszenia[BOŚ Znak sprawy]&amp;"
( "&amp;zgłoszenia[czas rozpatrywania]&amp;" "&amp;"dni )"," ")</f>
        <v>BOŚ.6743.516.2017.KŻ
( 41 dni )</v>
      </c>
      <c r="F592" s="64">
        <f>IF(zgłoszenia[[#This Row],[Data wpływu wniosku]]&gt;0,zgłoszenia[[#This Row],[Data wpływu wniosku]]," ")</f>
        <v>42885</v>
      </c>
      <c r="G592" s="43">
        <f>IF(zgłoszenia[[#This Row],[Data zakończenia sprawy]]&gt;0,zgłoszenia[[#This Row],[Data zakończenia sprawy]]," ")</f>
        <v>42926</v>
      </c>
      <c r="H592" s="44" t="str">
        <f>IF(zgłoszenia[[#This Row],[Sposób zakończenia]]&gt;0,zgłoszenia[[#This Row],[Sposób zakończenia]]," ")</f>
        <v>brak sprzeciwu - zgłoszenie skuteczne</v>
      </c>
      <c r="I592" s="60" t="e">
        <f>IF(#REF!&gt;0,#REF!,"---")</f>
        <v>#REF!</v>
      </c>
    </row>
    <row r="593" spans="1:9" ht="60" x14ac:dyDescent="0.25">
      <c r="A593" s="51" t="str">
        <f>IF(zgłoszenia[[#This Row],[ID]]&gt;0,zgłoszenia[[#This Row],[Lp.]]&amp;" "&amp;zgłoszenia[[#This Row],[ID]]&amp;"
"&amp;zgłoszenia[[#This Row],[Nr kance- laryjny]]&amp;"/P/15","---")</f>
        <v>590 EJ
11403/P/15</v>
      </c>
      <c r="B59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dróg - instalacja oświetlenia drogowego 
gm. Świeszyno; ob.Konikowo ; dz. Nr 399/12, 412/2, 413/14…</v>
      </c>
      <c r="C593" s="28" t="str">
        <f>IF(zgłoszenia[[#This Row],[Rodzaj zgłoszenia]]&gt;0,zgłoszenia[[#This Row],[Rodzaj zgłoszenia]]," ")</f>
        <v>roboty budowlane - art. 29 ust. 2</v>
      </c>
      <c r="D593" s="47" t="e">
        <f>IF(#REF!&gt;0,#REF!&amp;";
"&amp;#REF!," ")</f>
        <v>#REF!</v>
      </c>
      <c r="E593" s="52" t="str">
        <f ca="1">IF(zgłoszenia[BOŚ Znak sprawy]&gt;0,zgłoszenia[BOŚ Znak sprawy]&amp;"
( "&amp;zgłoszenia[czas rozpatrywania]&amp;" "&amp;"dni )"," ")</f>
        <v>BOŚ.6743.514.2017.EJ
( 29 dni )</v>
      </c>
      <c r="F593" s="64">
        <f>IF(zgłoszenia[[#This Row],[Data wpływu wniosku]]&gt;0,zgłoszenia[[#This Row],[Data wpływu wniosku]]," ")</f>
        <v>42885</v>
      </c>
      <c r="G593" s="43">
        <f>IF(zgłoszenia[[#This Row],[Data zakończenia sprawy]]&gt;0,zgłoszenia[[#This Row],[Data zakończenia sprawy]]," ")</f>
        <v>42914</v>
      </c>
      <c r="H593" s="44" t="str">
        <f>IF(zgłoszenia[[#This Row],[Sposób zakończenia]]&gt;0,zgłoszenia[[#This Row],[Sposób zakończenia]]," ")</f>
        <v>brak sprzeciwu - zgłoszenie skuteczne</v>
      </c>
      <c r="I593" s="60" t="e">
        <f>IF(#REF!&gt;0,#REF!,"---")</f>
        <v>#REF!</v>
      </c>
    </row>
    <row r="594" spans="1:9" ht="45" x14ac:dyDescent="0.25">
      <c r="A594" s="51" t="str">
        <f>IF(zgłoszenia[[#This Row],[ID]]&gt;0,zgłoszenia[[#This Row],[Lp.]]&amp;" "&amp;zgłoszenia[[#This Row],[ID]]&amp;"
"&amp;zgłoszenia[[#This Row],[Nr kance- laryjny]]&amp;"/P/15","---")</f>
        <v>591 AŁ
11480/P/15</v>
      </c>
      <c r="B59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kablowe 
gm. Mielno; ob.Mielenko; dz. Nr 87, 86/14, 88/8</v>
      </c>
      <c r="C594" s="28" t="str">
        <f>IF(zgłoszenia[[#This Row],[Rodzaj zgłoszenia]]&gt;0,zgłoszenia[[#This Row],[Rodzaj zgłoszenia]]," ")</f>
        <v>budowa obiektu - art. 29 ust. 1</v>
      </c>
      <c r="D594" s="47" t="e">
        <f>IF(#REF!&gt;0,#REF!&amp;";
"&amp;#REF!," ")</f>
        <v>#REF!</v>
      </c>
      <c r="E594" s="52" t="str">
        <f ca="1">IF(zgłoszenia[BOŚ Znak sprawy]&gt;0,zgłoszenia[BOŚ Znak sprawy]&amp;"
( "&amp;zgłoszenia[czas rozpatrywania]&amp;" "&amp;"dni )"," ")</f>
        <v>BOŚ.6743.542.2017.AŁ
( 20 dni )</v>
      </c>
      <c r="F594" s="64">
        <f>IF(zgłoszenia[[#This Row],[Data wpływu wniosku]]&gt;0,zgłoszenia[[#This Row],[Data wpływu wniosku]]," ")</f>
        <v>42886</v>
      </c>
      <c r="G594" s="43">
        <f>IF(zgłoszenia[[#This Row],[Data zakończenia sprawy]]&gt;0,zgłoszenia[[#This Row],[Data zakończenia sprawy]]," ")</f>
        <v>42906</v>
      </c>
      <c r="H594" s="44" t="str">
        <f>IF(zgłoszenia[[#This Row],[Sposób zakończenia]]&gt;0,zgłoszenia[[#This Row],[Sposób zakończenia]]," ")</f>
        <v>brak sprzeciwu - zgłoszenie skuteczne</v>
      </c>
      <c r="I594" s="60" t="e">
        <f>IF(#REF!&gt;0,#REF!,"---")</f>
        <v>#REF!</v>
      </c>
    </row>
    <row r="595" spans="1:9" ht="30" x14ac:dyDescent="0.25">
      <c r="A595" s="51" t="str">
        <f>IF(zgłoszenia[[#This Row],[ID]]&gt;0,zgłoszenia[[#This Row],[Lp.]]&amp;" "&amp;zgłoszenia[[#This Row],[ID]]&amp;"
"&amp;zgłoszenia[[#This Row],[Nr kance- laryjny]]&amp;"/P/15","---")</f>
        <v>592 EJ
11478/P/15</v>
      </c>
      <c r="B59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garażu   
gm. Świeszyno; ob.Niedalino; dz. Nr 137/3</v>
      </c>
      <c r="C595" s="28" t="str">
        <f>IF(zgłoszenia[[#This Row],[Rodzaj zgłoszenia]]&gt;0,zgłoszenia[[#This Row],[Rodzaj zgłoszenia]]," ")</f>
        <v>budowa obiektu - art. 29 ust. 1</v>
      </c>
      <c r="D595" s="47" t="e">
        <f>IF(#REF!&gt;0,#REF!&amp;";
"&amp;#REF!," ")</f>
        <v>#REF!</v>
      </c>
      <c r="E595" s="52" t="str">
        <f ca="1">IF(zgłoszenia[BOŚ Znak sprawy]&gt;0,zgłoszenia[BOŚ Znak sprawy]&amp;"
( "&amp;zgłoszenia[czas rozpatrywania]&amp;" "&amp;"dni )"," ")</f>
        <v>BOŚ.6743.521.2017.EJ
( 34 dni )</v>
      </c>
      <c r="F595" s="64">
        <f>IF(zgłoszenia[[#This Row],[Data wpływu wniosku]]&gt;0,zgłoszenia[[#This Row],[Data wpływu wniosku]]," ")</f>
        <v>42886</v>
      </c>
      <c r="G595" s="43">
        <f>IF(zgłoszenia[[#This Row],[Data zakończenia sprawy]]&gt;0,zgłoszenia[[#This Row],[Data zakończenia sprawy]]," ")</f>
        <v>42920</v>
      </c>
      <c r="H595" s="44" t="str">
        <f>IF(zgłoszenia[[#This Row],[Sposób zakończenia]]&gt;0,zgłoszenia[[#This Row],[Sposób zakończenia]]," ")</f>
        <v xml:space="preserve"> </v>
      </c>
      <c r="I595" s="60" t="e">
        <f>IF(#REF!&gt;0,#REF!,"---")</f>
        <v>#REF!</v>
      </c>
    </row>
    <row r="596" spans="1:9" ht="45" x14ac:dyDescent="0.25">
      <c r="A596" s="51" t="str">
        <f>IF(zgłoszenia[[#This Row],[ID]]&gt;0,zgłoszenia[[#This Row],[Lp.]]&amp;" "&amp;zgłoszenia[[#This Row],[ID]]&amp;"
"&amp;zgłoszenia[[#This Row],[Nr kance- laryjny]]&amp;"/P/15","---")</f>
        <v>593 EJ
11470/P/15</v>
      </c>
      <c r="B59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
gm. Świeszyno; ob.Konikowo; dz. Nr 91/60, 94/2, 372/1</v>
      </c>
      <c r="C596" s="28" t="str">
        <f>IF(zgłoszenia[[#This Row],[Rodzaj zgłoszenia]]&gt;0,zgłoszenia[[#This Row],[Rodzaj zgłoszenia]]," ")</f>
        <v>budowa obiektu - art. 29 ust. 1</v>
      </c>
      <c r="D596" s="47" t="e">
        <f>IF(#REF!&gt;0,#REF!&amp;";
"&amp;#REF!," ")</f>
        <v>#REF!</v>
      </c>
      <c r="E596" s="52" t="str">
        <f ca="1">IF(zgłoszenia[BOŚ Znak sprawy]&gt;0,zgłoszenia[BOŚ Znak sprawy]&amp;"
( "&amp;zgłoszenia[czas rozpatrywania]&amp;" "&amp;"dni )"," ")</f>
        <v>BOŚ.6743.520.2017.EJ
( 21 dni )</v>
      </c>
      <c r="F596" s="64">
        <f>IF(zgłoszenia[[#This Row],[Data wpływu wniosku]]&gt;0,zgłoszenia[[#This Row],[Data wpływu wniosku]]," ")</f>
        <v>42886</v>
      </c>
      <c r="G596" s="43">
        <f>IF(zgłoszenia[[#This Row],[Data zakończenia sprawy]]&gt;0,zgłoszenia[[#This Row],[Data zakończenia sprawy]]," ")</f>
        <v>42907</v>
      </c>
      <c r="H596" s="44" t="str">
        <f>IF(zgłoszenia[[#This Row],[Sposób zakończenia]]&gt;0,zgłoszenia[[#This Row],[Sposób zakończenia]]," ")</f>
        <v>brak sprzeciwu - zgłoszenie skuteczne</v>
      </c>
      <c r="I596" s="60" t="e">
        <f>IF(#REF!&gt;0,#REF!,"---")</f>
        <v>#REF!</v>
      </c>
    </row>
    <row r="597" spans="1:9" ht="30" x14ac:dyDescent="0.25">
      <c r="A597" s="51" t="str">
        <f>IF(zgłoszenia[[#This Row],[ID]]&gt;0,zgłoszenia[[#This Row],[Lp.]]&amp;" "&amp;zgłoszenia[[#This Row],[ID]]&amp;"
"&amp;zgłoszenia[[#This Row],[Nr kance- laryjny]]&amp;"/P/15","---")</f>
        <v>594 SR
11476/P/15</v>
      </c>
      <c r="B59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komin zewnętrzny 
gm. Manowo; ob.Wyszebórz; dz. Nr 239/16</v>
      </c>
      <c r="C597" s="28" t="str">
        <f>IF(zgłoszenia[[#This Row],[Rodzaj zgłoszenia]]&gt;0,zgłoszenia[[#This Row],[Rodzaj zgłoszenia]]," ")</f>
        <v>budowa obiektu - art. 29 ust. 1</v>
      </c>
      <c r="D597" s="47" t="e">
        <f>IF(#REF!&gt;0,#REF!&amp;";
"&amp;#REF!," ")</f>
        <v>#REF!</v>
      </c>
      <c r="E597" s="52" t="str">
        <f ca="1">IF(zgłoszenia[BOŚ Znak sprawy]&gt;0,zgłoszenia[BOŚ Znak sprawy]&amp;"
( "&amp;zgłoszenia[czas rozpatrywania]&amp;" "&amp;"dni )"," ")</f>
        <v>BOŚ.6743.530.2017.SR
( 7 dni )</v>
      </c>
      <c r="F597" s="64">
        <f>IF(zgłoszenia[[#This Row],[Data wpływu wniosku]]&gt;0,zgłoszenia[[#This Row],[Data wpływu wniosku]]," ")</f>
        <v>42886</v>
      </c>
      <c r="G597" s="43">
        <f>IF(zgłoszenia[[#This Row],[Data zakończenia sprawy]]&gt;0,zgłoszenia[[#This Row],[Data zakończenia sprawy]]," ")</f>
        <v>42893</v>
      </c>
      <c r="H597" s="44" t="str">
        <f>IF(zgłoszenia[[#This Row],[Sposób zakończenia]]&gt;0,zgłoszenia[[#This Row],[Sposób zakończenia]]," ")</f>
        <v>decyzja sprzeciwu</v>
      </c>
      <c r="I597" s="60" t="e">
        <f>IF(#REF!&gt;0,#REF!,"---")</f>
        <v>#REF!</v>
      </c>
    </row>
    <row r="598" spans="1:9" ht="45" x14ac:dyDescent="0.25">
      <c r="A598" s="51" t="str">
        <f>IF(zgłoszenia[[#This Row],[ID]]&gt;0,zgłoszenia[[#This Row],[Lp.]]&amp;" "&amp;zgłoszenia[[#This Row],[ID]]&amp;"
"&amp;zgłoszenia[[#This Row],[Nr kance- laryjny]]&amp;"/P/15","---")</f>
        <v>595 ŁD
11477/P/15</v>
      </c>
      <c r="B59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Sianów; ob.Skwierzynka; dz. Nr 411/16, 411/17, 242</v>
      </c>
      <c r="C598" s="28" t="str">
        <f>IF(zgłoszenia[[#This Row],[Rodzaj zgłoszenia]]&gt;0,zgłoszenia[[#This Row],[Rodzaj zgłoszenia]]," ")</f>
        <v>jednorodzinne art.29 ust.1 pkt 1a</v>
      </c>
      <c r="D598" s="47" t="e">
        <f>IF(#REF!&gt;0,#REF!&amp;";
"&amp;#REF!," ")</f>
        <v>#REF!</v>
      </c>
      <c r="E598" s="52" t="str">
        <f ca="1">IF(zgłoszenia[BOŚ Znak sprawy]&gt;0,zgłoszenia[BOŚ Znak sprawy]&amp;"
( "&amp;zgłoszenia[czas rozpatrywania]&amp;" "&amp;"dni )"," ")</f>
        <v>BOŚ.6746.54.2017.ŁD
( 20 dni )</v>
      </c>
      <c r="F598" s="64">
        <f>IF(zgłoszenia[[#This Row],[Data wpływu wniosku]]&gt;0,zgłoszenia[[#This Row],[Data wpływu wniosku]]," ")</f>
        <v>42886</v>
      </c>
      <c r="G598" s="43">
        <f>IF(zgłoszenia[[#This Row],[Data zakończenia sprawy]]&gt;0,zgłoszenia[[#This Row],[Data zakończenia sprawy]]," ")</f>
        <v>42906</v>
      </c>
      <c r="H598" s="44" t="str">
        <f>IF(zgłoszenia[[#This Row],[Sposób zakończenia]]&gt;0,zgłoszenia[[#This Row],[Sposób zakończenia]]," ")</f>
        <v>brak sprzeciwu - zgłoszenie skuteczne</v>
      </c>
      <c r="I598" s="60" t="e">
        <f>IF(#REF!&gt;0,#REF!,"---")</f>
        <v>#REF!</v>
      </c>
    </row>
    <row r="599" spans="1:9" ht="45" x14ac:dyDescent="0.25">
      <c r="A599" s="51" t="str">
        <f>IF(zgłoszenia[[#This Row],[ID]]&gt;0,zgłoszenia[[#This Row],[Lp.]]&amp;" "&amp;zgłoszenia[[#This Row],[ID]]&amp;"
"&amp;zgłoszenia[[#This Row],[Nr kance- laryjny]]&amp;"/P/15","---")</f>
        <v>596 IN
11486/P/15</v>
      </c>
      <c r="B59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namiot- obiekt tymczasowy 
gm. Będzino; ob.Mścice; dz. Nr 267/98</v>
      </c>
      <c r="C599" s="28" t="str">
        <f>IF(zgłoszenia[[#This Row],[Rodzaj zgłoszenia]]&gt;0,zgłoszenia[[#This Row],[Rodzaj zgłoszenia]]," ")</f>
        <v>tymczasowy obiekt - art. 29 ust. 1, pkt 12</v>
      </c>
      <c r="D599" s="47" t="e">
        <f>IF(#REF!&gt;0,#REF!&amp;";
"&amp;#REF!," ")</f>
        <v>#REF!</v>
      </c>
      <c r="E599" s="52" t="str">
        <f ca="1">IF(zgłoszenia[BOŚ Znak sprawy]&gt;0,zgłoszenia[BOŚ Znak sprawy]&amp;"
( "&amp;zgłoszenia[czas rozpatrywania]&amp;" "&amp;"dni )"," ")</f>
        <v>BOŚ.6743.525.2017.IN
( 28 dni )</v>
      </c>
      <c r="F599" s="64">
        <f>IF(zgłoszenia[[#This Row],[Data wpływu wniosku]]&gt;0,zgłoszenia[[#This Row],[Data wpływu wniosku]]," ")</f>
        <v>42886</v>
      </c>
      <c r="G599" s="43">
        <f>IF(zgłoszenia[[#This Row],[Data zakończenia sprawy]]&gt;0,zgłoszenia[[#This Row],[Data zakończenia sprawy]]," ")</f>
        <v>42914</v>
      </c>
      <c r="H599" s="44" t="str">
        <f>IF(zgłoszenia[[#This Row],[Sposób zakończenia]]&gt;0,zgłoszenia[[#This Row],[Sposób zakończenia]]," ")</f>
        <v>bez rozpoznania</v>
      </c>
      <c r="I599" s="60" t="e">
        <f>IF(#REF!&gt;0,#REF!,"---")</f>
        <v>#REF!</v>
      </c>
    </row>
    <row r="600" spans="1:9" ht="45" x14ac:dyDescent="0.25">
      <c r="A600" s="51" t="str">
        <f>IF(zgłoszenia[[#This Row],[ID]]&gt;0,zgłoszenia[[#This Row],[Lp.]]&amp;" "&amp;zgłoszenia[[#This Row],[ID]]&amp;"
"&amp;zgłoszenia[[#This Row],[Nr kance- laryjny]]&amp;"/P/15","---")</f>
        <v>597 SR
11492/P/15</v>
      </c>
      <c r="B60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kanalizacja sanitarna 53m 
gm. Mielno; ob.Gąski; dz. Nr 65, 325/7, 325/8</v>
      </c>
      <c r="C600" s="28" t="str">
        <f>IF(zgłoszenia[[#This Row],[Rodzaj zgłoszenia]]&gt;0,zgłoszenia[[#This Row],[Rodzaj zgłoszenia]]," ")</f>
        <v>sieci art.29 ust.1 pkt 19a</v>
      </c>
      <c r="D600" s="47" t="e">
        <f>IF(#REF!&gt;0,#REF!&amp;";
"&amp;#REF!," ")</f>
        <v>#REF!</v>
      </c>
      <c r="E600" s="52" t="str">
        <f ca="1">IF(zgłoszenia[BOŚ Znak sprawy]&gt;0,zgłoszenia[BOŚ Znak sprawy]&amp;"
( "&amp;zgłoszenia[czas rozpatrywania]&amp;" "&amp;"dni )"," ")</f>
        <v>BOŚ.6748.31.2017.SR
( 8 dni )</v>
      </c>
      <c r="F600" s="64">
        <f>IF(zgłoszenia[[#This Row],[Data wpływu wniosku]]&gt;0,zgłoszenia[[#This Row],[Data wpływu wniosku]]," ")</f>
        <v>42886</v>
      </c>
      <c r="G600" s="43">
        <f>IF(zgłoszenia[[#This Row],[Data zakończenia sprawy]]&gt;0,zgłoszenia[[#This Row],[Data zakończenia sprawy]]," ")</f>
        <v>42894</v>
      </c>
      <c r="H600" s="44" t="str">
        <f>IF(zgłoszenia[[#This Row],[Sposób zakończenia]]&gt;0,zgłoszenia[[#This Row],[Sposób zakończenia]]," ")</f>
        <v>brak sprzeciwu - zgłoszenie skuteczne</v>
      </c>
      <c r="I600" s="60" t="e">
        <f>IF(#REF!&gt;0,#REF!,"---")</f>
        <v>#REF!</v>
      </c>
    </row>
    <row r="601" spans="1:9" ht="30" x14ac:dyDescent="0.25">
      <c r="A601" s="51" t="str">
        <f>IF(zgłoszenia[[#This Row],[ID]]&gt;0,zgłoszenia[[#This Row],[Lp.]]&amp;" "&amp;zgłoszenia[[#This Row],[ID]]&amp;"
"&amp;zgłoszenia[[#This Row],[Nr kance- laryjny]]&amp;"/P/15","---")</f>
        <v>598 MS
11559/P/15</v>
      </c>
      <c r="B60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obory 
gm. Sianów; ob.Sierakowo; dz. Nr 168</v>
      </c>
      <c r="C601" s="28" t="str">
        <f>IF(zgłoszenia[[#This Row],[Rodzaj zgłoszenia]]&gt;0,zgłoszenia[[#This Row],[Rodzaj zgłoszenia]]," ")</f>
        <v>rozbiórka obiektu - art. 31</v>
      </c>
      <c r="D601" s="47" t="e">
        <f>IF(#REF!&gt;0,#REF!&amp;";
"&amp;#REF!," ")</f>
        <v>#REF!</v>
      </c>
      <c r="E601" s="52" t="str">
        <f ca="1">IF(zgłoszenia[BOŚ Znak sprawy]&gt;0,zgłoszenia[BOŚ Znak sprawy]&amp;"
( "&amp;zgłoszenia[czas rozpatrywania]&amp;" "&amp;"dni )"," ")</f>
        <v>BOŚ.6743.524.2017.MS
( 18 dni )</v>
      </c>
      <c r="F601" s="64">
        <f>IF(zgłoszenia[[#This Row],[Data wpływu wniosku]]&gt;0,zgłoszenia[[#This Row],[Data wpływu wniosku]]," ")</f>
        <v>42887</v>
      </c>
      <c r="G601" s="43">
        <f>IF(zgłoszenia[[#This Row],[Data zakończenia sprawy]]&gt;0,zgłoszenia[[#This Row],[Data zakończenia sprawy]]," ")</f>
        <v>42905</v>
      </c>
      <c r="H601" s="44" t="str">
        <f>IF(zgłoszenia[[#This Row],[Sposób zakończenia]]&gt;0,zgłoszenia[[#This Row],[Sposób zakończenia]]," ")</f>
        <v>brak sprzeciwu - zgłoszenie skuteczne</v>
      </c>
      <c r="I601" s="60" t="e">
        <f>IF(#REF!&gt;0,#REF!,"---")</f>
        <v>#REF!</v>
      </c>
    </row>
    <row r="602" spans="1:9" ht="30" x14ac:dyDescent="0.25">
      <c r="A602" s="51" t="str">
        <f>IF(zgłoszenia[[#This Row],[ID]]&gt;0,zgłoszenia[[#This Row],[Lp.]]&amp;" "&amp;zgłoszenia[[#This Row],[ID]]&amp;"
"&amp;zgłoszenia[[#This Row],[Nr kance- laryjny]]&amp;"/P/15","---")</f>
        <v>599 SR
11604/P/15</v>
      </c>
      <c r="B60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Manowo; ob.Rosnowo; dz. Nr 110/4</v>
      </c>
      <c r="C602" s="28" t="str">
        <f>IF(zgłoszenia[[#This Row],[Rodzaj zgłoszenia]]&gt;0,zgłoszenia[[#This Row],[Rodzaj zgłoszenia]]," ")</f>
        <v>budowa obiektu - art. 29 ust. 1</v>
      </c>
      <c r="D602" s="47" t="e">
        <f>IF(#REF!&gt;0,#REF!&amp;";
"&amp;#REF!," ")</f>
        <v>#REF!</v>
      </c>
      <c r="E602" s="52" t="str">
        <f ca="1">IF(zgłoszenia[BOŚ Znak sprawy]&gt;0,zgłoszenia[BOŚ Znak sprawy]&amp;"
( "&amp;zgłoszenia[czas rozpatrywania]&amp;" "&amp;"dni )"," ")</f>
        <v>BOŚ.6743.531.2017.SR
( 22 dni )</v>
      </c>
      <c r="F602" s="64">
        <f>IF(zgłoszenia[[#This Row],[Data wpływu wniosku]]&gt;0,zgłoszenia[[#This Row],[Data wpływu wniosku]]," ")</f>
        <v>42887</v>
      </c>
      <c r="G602" s="43">
        <f>IF(zgłoszenia[[#This Row],[Data zakończenia sprawy]]&gt;0,zgłoszenia[[#This Row],[Data zakończenia sprawy]]," ")</f>
        <v>42909</v>
      </c>
      <c r="H602" s="44" t="str">
        <f>IF(zgłoszenia[[#This Row],[Sposób zakończenia]]&gt;0,zgłoszenia[[#This Row],[Sposób zakończenia]]," ")</f>
        <v>decyzja sprzeciwu</v>
      </c>
      <c r="I602" s="60" t="e">
        <f>IF(#REF!&gt;0,#REF!,"---")</f>
        <v>#REF!</v>
      </c>
    </row>
    <row r="603" spans="1:9" ht="30" x14ac:dyDescent="0.25">
      <c r="A603" s="51" t="str">
        <f>IF(zgłoszenia[[#This Row],[ID]]&gt;0,zgłoszenia[[#This Row],[Lp.]]&amp;" "&amp;zgłoszenia[[#This Row],[ID]]&amp;"
"&amp;zgłoszenia[[#This Row],[Nr kance- laryjny]]&amp;"/P/15","---")</f>
        <v>600 AŁ
11572/P/15</v>
      </c>
      <c r="B60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Świeszyno; ob.Konikowo; dz. Nr 11/61</v>
      </c>
      <c r="C603" s="28" t="str">
        <f>IF(zgłoszenia[[#This Row],[Rodzaj zgłoszenia]]&gt;0,zgłoszenia[[#This Row],[Rodzaj zgłoszenia]]," ")</f>
        <v>budowa obiektu - art. 29 ust. 1</v>
      </c>
      <c r="D603" s="47" t="e">
        <f>IF(#REF!&gt;0,#REF!&amp;";
"&amp;#REF!," ")</f>
        <v>#REF!</v>
      </c>
      <c r="E603" s="52" t="str">
        <f ca="1">IF(zgłoszenia[BOŚ Znak sprawy]&gt;0,zgłoszenia[BOŚ Znak sprawy]&amp;"
( "&amp;zgłoszenia[czas rozpatrywania]&amp;" "&amp;"dni )"," ")</f>
        <v>BOŚ.6743.543.2017.AŁ
( 19 dni )</v>
      </c>
      <c r="F603" s="64">
        <f>IF(zgłoszenia[[#This Row],[Data wpływu wniosku]]&gt;0,zgłoszenia[[#This Row],[Data wpływu wniosku]]," ")</f>
        <v>42887</v>
      </c>
      <c r="G603" s="43">
        <f>IF(zgłoszenia[[#This Row],[Data zakończenia sprawy]]&gt;0,zgłoszenia[[#This Row],[Data zakończenia sprawy]]," ")</f>
        <v>42906</v>
      </c>
      <c r="H603" s="44" t="str">
        <f>IF(zgłoszenia[[#This Row],[Sposób zakończenia]]&gt;0,zgłoszenia[[#This Row],[Sposób zakończenia]]," ")</f>
        <v>brak sprzeciwu - zgłoszenie skuteczne</v>
      </c>
      <c r="I603" s="60" t="e">
        <f>IF(#REF!&gt;0,#REF!,"---")</f>
        <v>#REF!</v>
      </c>
    </row>
    <row r="604" spans="1:9" ht="30" x14ac:dyDescent="0.25">
      <c r="A604" s="51" t="str">
        <f>IF(zgłoszenia[[#This Row],[ID]]&gt;0,zgłoszenia[[#This Row],[Lp.]]&amp;" "&amp;zgłoszenia[[#This Row],[ID]]&amp;"
"&amp;zgłoszenia[[#This Row],[Nr kance- laryjny]]&amp;"/P/15","---")</f>
        <v>601 IN
11606/P/15</v>
      </c>
      <c r="B60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roziórka stodoły 
gm. Będzino; ob.Dobre; dz. Nr 171/2</v>
      </c>
      <c r="C604" s="28" t="str">
        <f>IF(zgłoszenia[[#This Row],[Rodzaj zgłoszenia]]&gt;0,zgłoszenia[[#This Row],[Rodzaj zgłoszenia]]," ")</f>
        <v>rozbiórka obiektu - art. 31</v>
      </c>
      <c r="D604" s="47" t="e">
        <f>IF(#REF!&gt;0,#REF!&amp;";
"&amp;#REF!," ")</f>
        <v>#REF!</v>
      </c>
      <c r="E604" s="52" t="str">
        <f ca="1">IF(zgłoszenia[BOŚ Znak sprawy]&gt;0,zgłoszenia[BOŚ Znak sprawy]&amp;"
( "&amp;zgłoszenia[czas rozpatrywania]&amp;" "&amp;"dni )"," ")</f>
        <v>BOŚ.6743.526.2017.IN
( 41 dni )</v>
      </c>
      <c r="F604" s="64">
        <f>IF(zgłoszenia[[#This Row],[Data wpływu wniosku]]&gt;0,zgłoszenia[[#This Row],[Data wpływu wniosku]]," ")</f>
        <v>42887</v>
      </c>
      <c r="G604" s="43">
        <f>IF(zgłoszenia[[#This Row],[Data zakończenia sprawy]]&gt;0,zgłoszenia[[#This Row],[Data zakończenia sprawy]]," ")</f>
        <v>42928</v>
      </c>
      <c r="H604" s="44" t="str">
        <f>IF(zgłoszenia[[#This Row],[Sposób zakończenia]]&gt;0,zgłoszenia[[#This Row],[Sposób zakończenia]]," ")</f>
        <v>bez rozpoznania</v>
      </c>
      <c r="I604" s="60" t="e">
        <f>IF(#REF!&gt;0,#REF!,"---")</f>
        <v>#REF!</v>
      </c>
    </row>
    <row r="605" spans="1:9" ht="30" x14ac:dyDescent="0.25">
      <c r="A605" s="51" t="str">
        <f>IF(zgłoszenia[[#This Row],[ID]]&gt;0,zgłoszenia[[#This Row],[Lp.]]&amp;" "&amp;zgłoszenia[[#This Row],[ID]]&amp;"
"&amp;zgłoszenia[[#This Row],[Nr kance- laryjny]]&amp;"/P/15","---")</f>
        <v>602 AA
11723/P/15</v>
      </c>
      <c r="B60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Manowo; ob.Cewlino; dz. Nr 272/1</v>
      </c>
      <c r="C605" s="28" t="str">
        <f>IF(zgłoszenia[[#This Row],[Rodzaj zgłoszenia]]&gt;0,zgłoszenia[[#This Row],[Rodzaj zgłoszenia]]," ")</f>
        <v>budowa obiektu - art. 29 ust. 1</v>
      </c>
      <c r="D605" s="47" t="e">
        <f>IF(#REF!&gt;0,#REF!&amp;";
"&amp;#REF!," ")</f>
        <v>#REF!</v>
      </c>
      <c r="E605" s="52" t="str">
        <f ca="1">IF(zgłoszenia[BOŚ Znak sprawy]&gt;0,zgłoszenia[BOŚ Znak sprawy]&amp;"
( "&amp;zgłoszenia[czas rozpatrywania]&amp;" "&amp;"dni )"," ")</f>
        <v>BOŚ.6743.528.2017.AA
( 7 dni )</v>
      </c>
      <c r="F605" s="64">
        <f>IF(zgłoszenia[[#This Row],[Data wpływu wniosku]]&gt;0,zgłoszenia[[#This Row],[Data wpływu wniosku]]," ")</f>
        <v>42888</v>
      </c>
      <c r="G605" s="43">
        <f>IF(zgłoszenia[[#This Row],[Data zakończenia sprawy]]&gt;0,zgłoszenia[[#This Row],[Data zakończenia sprawy]]," ")</f>
        <v>42895</v>
      </c>
      <c r="H605" s="44" t="str">
        <f>IF(zgłoszenia[[#This Row],[Sposób zakończenia]]&gt;0,zgłoszenia[[#This Row],[Sposób zakończenia]]," ")</f>
        <v>brak sprzeciwu - zgłoszenie skuteczne</v>
      </c>
      <c r="I605" s="60" t="e">
        <f>IF(#REF!&gt;0,#REF!,"---")</f>
        <v>#REF!</v>
      </c>
    </row>
    <row r="606" spans="1:9" ht="45" x14ac:dyDescent="0.25">
      <c r="A606" s="51" t="str">
        <f>IF(zgłoszenia[[#This Row],[ID]]&gt;0,zgłoszenia[[#This Row],[Lp.]]&amp;" "&amp;zgłoszenia[[#This Row],[ID]]&amp;"
"&amp;zgłoszenia[[#This Row],[Nr kance- laryjny]]&amp;"/P/15","---")</f>
        <v>603 WK
11671/P/15</v>
      </c>
      <c r="B60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- namiot 
gm. Mielno; ob.Mielno; dz. Nr 42/68</v>
      </c>
      <c r="C606" s="28" t="str">
        <f>IF(zgłoszenia[[#This Row],[Rodzaj zgłoszenia]]&gt;0,zgłoszenia[[#This Row],[Rodzaj zgłoszenia]]," ")</f>
        <v>tymczasowy obiekt - art. 29 ust. 1, pkt 12</v>
      </c>
      <c r="D606" s="47" t="e">
        <f>IF(#REF!&gt;0,#REF!&amp;";
"&amp;#REF!," ")</f>
        <v>#REF!</v>
      </c>
      <c r="E606" s="52" t="str">
        <f ca="1">IF(zgłoszenia[BOŚ Znak sprawy]&gt;0,zgłoszenia[BOŚ Znak sprawy]&amp;"
( "&amp;zgłoszenia[czas rozpatrywania]&amp;" "&amp;"dni )"," ")</f>
        <v>BOŚ.6743.527.2017.WK
( 7 dni )</v>
      </c>
      <c r="F606" s="64">
        <f>IF(zgłoszenia[[#This Row],[Data wpływu wniosku]]&gt;0,zgłoszenia[[#This Row],[Data wpływu wniosku]]," ")</f>
        <v>42888</v>
      </c>
      <c r="G606" s="43">
        <f>IF(zgłoszenia[[#This Row],[Data zakończenia sprawy]]&gt;0,zgłoszenia[[#This Row],[Data zakończenia sprawy]]," ")</f>
        <v>42895</v>
      </c>
      <c r="H606" s="44" t="str">
        <f>IF(zgłoszenia[[#This Row],[Sposób zakończenia]]&gt;0,zgłoszenia[[#This Row],[Sposób zakończenia]]," ")</f>
        <v>decyzja sprzeciwu</v>
      </c>
      <c r="I606" s="60" t="e">
        <f>IF(#REF!&gt;0,#REF!,"---")</f>
        <v>#REF!</v>
      </c>
    </row>
    <row r="607" spans="1:9" ht="30" x14ac:dyDescent="0.25">
      <c r="A607" s="51" t="str">
        <f>IF(zgłoszenia[[#This Row],[ID]]&gt;0,zgłoszenia[[#This Row],[Lp.]]&amp;" "&amp;zgłoszenia[[#This Row],[ID]]&amp;"
"&amp;zgłoszenia[[#This Row],[Nr kance- laryjny]]&amp;"/P/15","---")</f>
        <v>604 EJ
11724/P/15</v>
      </c>
      <c r="B60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obiektów małej architektury 
gm. Świeszyno; ob.Mierzym; dz. Nr 143/3</v>
      </c>
      <c r="C607" s="28" t="str">
        <f>IF(zgłoszenia[[#This Row],[Rodzaj zgłoszenia]]&gt;0,zgłoszenia[[#This Row],[Rodzaj zgłoszenia]]," ")</f>
        <v>budowa obiektu - art. 29 ust. 1</v>
      </c>
      <c r="D607" s="47" t="e">
        <f>IF(#REF!&gt;0,#REF!&amp;";
"&amp;#REF!," ")</f>
        <v>#REF!</v>
      </c>
      <c r="E607" s="52" t="str">
        <f ca="1">IF(zgłoszenia[BOŚ Znak sprawy]&gt;0,zgłoszenia[BOŚ Znak sprawy]&amp;"
( "&amp;zgłoszenia[czas rozpatrywania]&amp;" "&amp;"dni )"," ")</f>
        <v>BOŚ.6743.529.2017.EJ
( 40 dni )</v>
      </c>
      <c r="F607" s="64">
        <f>IF(zgłoszenia[[#This Row],[Data wpływu wniosku]]&gt;0,zgłoszenia[[#This Row],[Data wpływu wniosku]]," ")</f>
        <v>42888</v>
      </c>
      <c r="G607" s="43">
        <f>IF(zgłoszenia[[#This Row],[Data zakończenia sprawy]]&gt;0,zgłoszenia[[#This Row],[Data zakończenia sprawy]]," ")</f>
        <v>42928</v>
      </c>
      <c r="H607" s="44" t="str">
        <f>IF(zgłoszenia[[#This Row],[Sposób zakończenia]]&gt;0,zgłoszenia[[#This Row],[Sposób zakończenia]]," ")</f>
        <v>decyzja sprzeciwu</v>
      </c>
      <c r="I607" s="60" t="e">
        <f>IF(#REF!&gt;0,#REF!,"---")</f>
        <v>#REF!</v>
      </c>
    </row>
    <row r="608" spans="1:9" ht="60" x14ac:dyDescent="0.25">
      <c r="A608" s="51" t="str">
        <f>IF(zgłoszenia[[#This Row],[ID]]&gt;0,zgłoszenia[[#This Row],[Lp.]]&amp;" "&amp;zgłoszenia[[#This Row],[ID]]&amp;"
"&amp;zgłoszenia[[#This Row],[Nr kance- laryjny]]&amp;"/P/15","---")</f>
        <v>605 SR
11677/P/15</v>
      </c>
      <c r="B60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indywidualnej, dwa budynki gospodarcze i zbiornik bezodplywowy 
gm. Mielno; ob.Mielenko; dz. Nr 325/47</v>
      </c>
      <c r="C608" s="28" t="str">
        <f>IF(zgłoszenia[[#This Row],[Rodzaj zgłoszenia]]&gt;0,zgłoszenia[[#This Row],[Rodzaj zgłoszenia]]," ")</f>
        <v>budowa obiektu - art. 29 ust. 1</v>
      </c>
      <c r="D608" s="47" t="e">
        <f>IF(#REF!&gt;0,#REF!&amp;";
"&amp;#REF!," ")</f>
        <v>#REF!</v>
      </c>
      <c r="E608" s="52" t="str">
        <f ca="1">IF(zgłoszenia[BOŚ Znak sprawy]&gt;0,zgłoszenia[BOŚ Znak sprawy]&amp;"
( "&amp;zgłoszenia[czas rozpatrywania]&amp;" "&amp;"dni )"," ")</f>
        <v>BOŚ.6743.532.2017.SR
( 5 dni )</v>
      </c>
      <c r="F608" s="64">
        <f>IF(zgłoszenia[[#This Row],[Data wpływu wniosku]]&gt;0,zgłoszenia[[#This Row],[Data wpływu wniosku]]," ")</f>
        <v>42888</v>
      </c>
      <c r="G608" s="43">
        <f>IF(zgłoszenia[[#This Row],[Data zakończenia sprawy]]&gt;0,zgłoszenia[[#This Row],[Data zakończenia sprawy]]," ")</f>
        <v>42893</v>
      </c>
      <c r="H608" s="44" t="str">
        <f>IF(zgłoszenia[[#This Row],[Sposób zakończenia]]&gt;0,zgłoszenia[[#This Row],[Sposób zakończenia]]," ")</f>
        <v>brak sprzeciwu - zgłoszenie skuteczne</v>
      </c>
      <c r="I608" s="60" t="e">
        <f>IF(#REF!&gt;0,#REF!,"---")</f>
        <v>#REF!</v>
      </c>
    </row>
    <row r="609" spans="1:9" ht="30" x14ac:dyDescent="0.25">
      <c r="A609" s="51" t="str">
        <f>IF(zgłoszenia[[#This Row],[ID]]&gt;0,zgłoszenia[[#This Row],[Lp.]]&amp;" "&amp;zgłoszenia[[#This Row],[ID]]&amp;"
"&amp;zgłoszenia[[#This Row],[Nr kance- laryjny]]&amp;"/P/15","---")</f>
        <v>606 SR
11679/P/15</v>
      </c>
      <c r="B60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sieci wodociągoweji kanalizacyjnej 
gm. Mielno; ob.Mielno; dz. Nr 1, 4/6, 4/16</v>
      </c>
      <c r="C609" s="28" t="str">
        <f>IF(zgłoszenia[[#This Row],[Rodzaj zgłoszenia]]&gt;0,zgłoszenia[[#This Row],[Rodzaj zgłoszenia]]," ")</f>
        <v>sieci art.29 ust.1 pkt 19a</v>
      </c>
      <c r="D609" s="47" t="e">
        <f>IF(#REF!&gt;0,#REF!&amp;";
"&amp;#REF!," ")</f>
        <v>#REF!</v>
      </c>
      <c r="E609" s="52" t="str">
        <f ca="1">IF(zgłoszenia[BOŚ Znak sprawy]&gt;0,zgłoszenia[BOŚ Znak sprawy]&amp;"
( "&amp;zgłoszenia[czas rozpatrywania]&amp;" "&amp;"dni )"," ")</f>
        <v>BOŚ.6748.32.2017.SR
( 35 dni )</v>
      </c>
      <c r="F609" s="64">
        <f>IF(zgłoszenia[[#This Row],[Data wpływu wniosku]]&gt;0,zgłoszenia[[#This Row],[Data wpływu wniosku]]," ")</f>
        <v>42888</v>
      </c>
      <c r="G609" s="43">
        <f>IF(zgłoszenia[[#This Row],[Data zakończenia sprawy]]&gt;0,zgłoszenia[[#This Row],[Data zakończenia sprawy]]," ")</f>
        <v>42923</v>
      </c>
      <c r="H609" s="44" t="str">
        <f>IF(zgłoszenia[[#This Row],[Sposób zakończenia]]&gt;0,zgłoszenia[[#This Row],[Sposób zakończenia]]," ")</f>
        <v>decyzja sprzeciwu</v>
      </c>
      <c r="I609" s="60" t="e">
        <f>IF(#REF!&gt;0,#REF!,"---")</f>
        <v>#REF!</v>
      </c>
    </row>
    <row r="610" spans="1:9" ht="45" x14ac:dyDescent="0.25">
      <c r="A610" s="51" t="str">
        <f>IF(zgłoszenia[[#This Row],[ID]]&gt;0,zgłoszenia[[#This Row],[Lp.]]&amp;" "&amp;zgłoszenia[[#This Row],[ID]]&amp;"
"&amp;zgłoszenia[[#This Row],[Nr kance- laryjny]]&amp;"/P/15","---")</f>
        <v>607 AŁ
11858/P/15</v>
      </c>
      <c r="B61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wodociągowa 
gm. Mielno; ob.Gąski; dz. Nr 65, 50/11, 109/18, 50/7</v>
      </c>
      <c r="C610" s="28" t="str">
        <f>IF(zgłoszenia[[#This Row],[Rodzaj zgłoszenia]]&gt;0,zgłoszenia[[#This Row],[Rodzaj zgłoszenia]]," ")</f>
        <v>sieci art.29 ust.1 pkt 19a</v>
      </c>
      <c r="D610" s="47" t="e">
        <f>IF(#REF!&gt;0,#REF!&amp;";
"&amp;#REF!," ")</f>
        <v>#REF!</v>
      </c>
      <c r="E610" s="52" t="str">
        <f ca="1">IF(zgłoszenia[BOŚ Znak sprawy]&gt;0,zgłoszenia[BOŚ Znak sprawy]&amp;"
( "&amp;zgłoszenia[czas rozpatrywania]&amp;" "&amp;"dni )"," ")</f>
        <v>BOŚ.6748.33.2017.AŁ
( 15 dni )</v>
      </c>
      <c r="F610" s="64">
        <f>IF(zgłoszenia[[#This Row],[Data wpływu wniosku]]&gt;0,zgłoszenia[[#This Row],[Data wpływu wniosku]]," ")</f>
        <v>42891</v>
      </c>
      <c r="G610" s="43">
        <f>IF(zgłoszenia[[#This Row],[Data zakończenia sprawy]]&gt;0,zgłoszenia[[#This Row],[Data zakończenia sprawy]]," ")</f>
        <v>42906</v>
      </c>
      <c r="H610" s="44" t="str">
        <f>IF(zgłoszenia[[#This Row],[Sposób zakończenia]]&gt;0,zgłoszenia[[#This Row],[Sposób zakończenia]]," ")</f>
        <v>brak sprzeciwu - zgłoszenie skuteczne</v>
      </c>
      <c r="I610" s="60" t="e">
        <f>IF(#REF!&gt;0,#REF!,"---")</f>
        <v>#REF!</v>
      </c>
    </row>
    <row r="611" spans="1:9" ht="45" x14ac:dyDescent="0.25">
      <c r="A611" s="51" t="str">
        <f>IF(zgłoszenia[[#This Row],[ID]]&gt;0,zgłoszenia[[#This Row],[Lp.]]&amp;" "&amp;zgłoszenia[[#This Row],[ID]]&amp;"
"&amp;zgłoszenia[[#This Row],[Nr kance- laryjny]]&amp;"/P/15","---")</f>
        <v>608 WK
11789/P/15</v>
      </c>
      <c r="B61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namiot handlowy 
gm. Mielno; ob.Łazy; dz. Nr 60/20</v>
      </c>
      <c r="C611" s="28" t="str">
        <f>IF(zgłoszenia[[#This Row],[Rodzaj zgłoszenia]]&gt;0,zgłoszenia[[#This Row],[Rodzaj zgłoszenia]]," ")</f>
        <v>tymczasowy obiekt - art. 29 ust. 1, pkt 12</v>
      </c>
      <c r="D611" s="47" t="e">
        <f>IF(#REF!&gt;0,#REF!&amp;";
"&amp;#REF!," ")</f>
        <v>#REF!</v>
      </c>
      <c r="E611" s="52" t="str">
        <f ca="1">IF(zgłoszenia[BOŚ Znak sprawy]&gt;0,zgłoszenia[BOŚ Znak sprawy]&amp;"
( "&amp;zgłoszenia[czas rozpatrywania]&amp;" "&amp;"dni )"," ")</f>
        <v>BOŚ.6743.538.2017.WK
( 36 dni )</v>
      </c>
      <c r="F611" s="64">
        <f>IF(zgłoszenia[[#This Row],[Data wpływu wniosku]]&gt;0,zgłoszenia[[#This Row],[Data wpływu wniosku]]," ")</f>
        <v>42891</v>
      </c>
      <c r="G611" s="43">
        <f>IF(zgłoszenia[[#This Row],[Data zakończenia sprawy]]&gt;0,zgłoszenia[[#This Row],[Data zakończenia sprawy]]," ")</f>
        <v>42927</v>
      </c>
      <c r="H611" s="44" t="str">
        <f>IF(zgłoszenia[[#This Row],[Sposób zakończenia]]&gt;0,zgłoszenia[[#This Row],[Sposób zakończenia]]," ")</f>
        <v>decyzja sprzeciwu</v>
      </c>
      <c r="I611" s="60" t="e">
        <f>IF(#REF!&gt;0,#REF!,"---")</f>
        <v>#REF!</v>
      </c>
    </row>
    <row r="612" spans="1:9" ht="45" x14ac:dyDescent="0.25">
      <c r="A612" s="51" t="str">
        <f>IF(zgłoszenia[[#This Row],[ID]]&gt;0,zgłoszenia[[#This Row],[Lp.]]&amp;" "&amp;zgłoszenia[[#This Row],[ID]]&amp;"
"&amp;zgłoszenia[[#This Row],[Nr kance- laryjny]]&amp;"/P/15","---")</f>
        <v>609 WK
11817/P/15</v>
      </c>
      <c r="B61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tymczasowe zadaszenie ogródka 
gm. Mielno; ob.Mielno; dz. Nr 226/27</v>
      </c>
      <c r="C612" s="28" t="str">
        <f>IF(zgłoszenia[[#This Row],[Rodzaj zgłoszenia]]&gt;0,zgłoszenia[[#This Row],[Rodzaj zgłoszenia]]," ")</f>
        <v>tymczasowy obiekt - art. 29 ust. 1, pkt 12</v>
      </c>
      <c r="D612" s="47" t="e">
        <f>IF(#REF!&gt;0,#REF!&amp;";
"&amp;#REF!," ")</f>
        <v>#REF!</v>
      </c>
      <c r="E612" s="52" t="str">
        <f ca="1">IF(zgłoszenia[BOŚ Znak sprawy]&gt;0,zgłoszenia[BOŚ Znak sprawy]&amp;"
( "&amp;zgłoszenia[czas rozpatrywania]&amp;" "&amp;"dni )"," ")</f>
        <v>BOŚ.6743.537.2017.WK
( 8 dni )</v>
      </c>
      <c r="F612" s="64">
        <f>IF(zgłoszenia[[#This Row],[Data wpływu wniosku]]&gt;0,zgłoszenia[[#This Row],[Data wpływu wniosku]]," ")</f>
        <v>42891</v>
      </c>
      <c r="G612" s="43">
        <f>IF(zgłoszenia[[#This Row],[Data zakończenia sprawy]]&gt;0,zgłoszenia[[#This Row],[Data zakończenia sprawy]]," ")</f>
        <v>42899</v>
      </c>
      <c r="H612" s="44" t="str">
        <f>IF(zgłoszenia[[#This Row],[Sposób zakończenia]]&gt;0,zgłoszenia[[#This Row],[Sposób zakończenia]]," ")</f>
        <v>brak sprzeciwu - zgłoszenie skuteczne</v>
      </c>
      <c r="I612" s="60" t="e">
        <f>IF(#REF!&gt;0,#REF!,"---")</f>
        <v>#REF!</v>
      </c>
    </row>
    <row r="613" spans="1:9" ht="45" x14ac:dyDescent="0.25">
      <c r="A613" s="51" t="str">
        <f>IF(zgłoszenia[[#This Row],[ID]]&gt;0,zgłoszenia[[#This Row],[Lp.]]&amp;" "&amp;zgłoszenia[[#This Row],[ID]]&amp;"
"&amp;zgłoszenia[[#This Row],[Nr kance- laryjny]]&amp;"/P/15","---")</f>
        <v>610 KŻ
11704/P/15</v>
      </c>
      <c r="B61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handlowy 
gm. Mielno; ob.Mielno; dz. Nr 903</v>
      </c>
      <c r="C613" s="28" t="str">
        <f>IF(zgłoszenia[[#This Row],[Rodzaj zgłoszenia]]&gt;0,zgłoszenia[[#This Row],[Rodzaj zgłoszenia]]," ")</f>
        <v>tymczasowy obiekt - art. 29 ust. 1, pkt 12</v>
      </c>
      <c r="D613" s="47" t="e">
        <f>IF(#REF!&gt;0,#REF!&amp;";
"&amp;#REF!," ")</f>
        <v>#REF!</v>
      </c>
      <c r="E613" s="52" t="str">
        <f ca="1">IF(zgłoszenia[BOŚ Znak sprawy]&gt;0,zgłoszenia[BOŚ Znak sprawy]&amp;"
( "&amp;zgłoszenia[czas rozpatrywania]&amp;" "&amp;"dni )"," ")</f>
        <v>BOŚ.6743.534.2017.KŻ
( 19 dni )</v>
      </c>
      <c r="F613" s="64">
        <f>IF(zgłoszenia[[#This Row],[Data wpływu wniosku]]&gt;0,zgłoszenia[[#This Row],[Data wpływu wniosku]]," ")</f>
        <v>42888</v>
      </c>
      <c r="G613" s="43">
        <f>IF(zgłoszenia[[#This Row],[Data zakończenia sprawy]]&gt;0,zgłoszenia[[#This Row],[Data zakończenia sprawy]]," ")</f>
        <v>42907</v>
      </c>
      <c r="H613" s="44" t="str">
        <f>IF(zgłoszenia[[#This Row],[Sposób zakończenia]]&gt;0,zgłoszenia[[#This Row],[Sposób zakończenia]]," ")</f>
        <v>brak sprzeciwu - zgłoszenie skuteczne</v>
      </c>
      <c r="I613" s="60" t="e">
        <f>IF(#REF!&gt;0,#REF!,"---")</f>
        <v>#REF!</v>
      </c>
    </row>
    <row r="614" spans="1:9" ht="45" x14ac:dyDescent="0.25">
      <c r="A614" s="51" t="str">
        <f>IF(zgłoszenia[[#This Row],[ID]]&gt;0,zgłoszenia[[#This Row],[Lp.]]&amp;" "&amp;zgłoszenia[[#This Row],[ID]]&amp;"
"&amp;zgłoszenia[[#This Row],[Nr kance- laryjny]]&amp;"/P/15","---")</f>
        <v>611 IN
11814/P/15</v>
      </c>
      <c r="B61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oczyszczalnia ścieków 
gm. Będzino; ob.Kładno; dz. Nr 16/29, 16/30, 16/31</v>
      </c>
      <c r="C614" s="28" t="str">
        <f>IF(zgłoszenia[[#This Row],[Rodzaj zgłoszenia]]&gt;0,zgłoszenia[[#This Row],[Rodzaj zgłoszenia]]," ")</f>
        <v>budowa obiektu - art. 29 ust. 1</v>
      </c>
      <c r="D614" s="47" t="e">
        <f>IF(#REF!&gt;0,#REF!&amp;";
"&amp;#REF!," ")</f>
        <v>#REF!</v>
      </c>
      <c r="E614" s="52" t="str">
        <f ca="1">IF(zgłoszenia[BOŚ Znak sprawy]&gt;0,zgłoszenia[BOŚ Znak sprawy]&amp;"
( "&amp;zgłoszenia[czas rozpatrywania]&amp;" "&amp;"dni )"," ")</f>
        <v>BOŚ.6743.533.2017.IN
( 18 dni )</v>
      </c>
      <c r="F614" s="64">
        <f>IF(zgłoszenia[[#This Row],[Data wpływu wniosku]]&gt;0,zgłoszenia[[#This Row],[Data wpływu wniosku]]," ")</f>
        <v>42891</v>
      </c>
      <c r="G614" s="43">
        <f>IF(zgłoszenia[[#This Row],[Data zakończenia sprawy]]&gt;0,zgłoszenia[[#This Row],[Data zakończenia sprawy]]," ")</f>
        <v>42909</v>
      </c>
      <c r="H614" s="44" t="str">
        <f>IF(zgłoszenia[[#This Row],[Sposób zakończenia]]&gt;0,zgłoszenia[[#This Row],[Sposób zakończenia]]," ")</f>
        <v>brak sprzeciwu - zgłoszenie skuteczne</v>
      </c>
      <c r="I614" s="60" t="e">
        <f>IF(#REF!&gt;0,#REF!,"---")</f>
        <v>#REF!</v>
      </c>
    </row>
    <row r="615" spans="1:9" ht="30" x14ac:dyDescent="0.25">
      <c r="A615" s="51" t="str">
        <f>IF(zgłoszenia[[#This Row],[ID]]&gt;0,zgłoszenia[[#This Row],[Lp.]]&amp;" "&amp;zgłoszenia[[#This Row],[ID]]&amp;"
"&amp;zgłoszenia[[#This Row],[Nr kance- laryjny]]&amp;"/P/15","---")</f>
        <v>612 AA
11840/P/15</v>
      </c>
      <c r="B61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Bobolice; ob.Chlebowo; dz. Nr 104/11</v>
      </c>
      <c r="C615" s="28" t="str">
        <f>IF(zgłoszenia[[#This Row],[Rodzaj zgłoszenia]]&gt;0,zgłoszenia[[#This Row],[Rodzaj zgłoszenia]]," ")</f>
        <v>jednorodzinne art.29 ust.1 pkt 1a</v>
      </c>
      <c r="D615" s="47" t="e">
        <f>IF(#REF!&gt;0,#REF!&amp;";
"&amp;#REF!," ")</f>
        <v>#REF!</v>
      </c>
      <c r="E615" s="52" t="str">
        <f ca="1">IF(zgłoszenia[BOŚ Znak sprawy]&gt;0,zgłoszenia[BOŚ Znak sprawy]&amp;"
( "&amp;zgłoszenia[czas rozpatrywania]&amp;" "&amp;"dni )"," ")</f>
        <v>BOŚ.6746.53.2017.AA
( 17 dni )</v>
      </c>
      <c r="F615" s="64">
        <f>IF(zgłoszenia[[#This Row],[Data wpływu wniosku]]&gt;0,zgłoszenia[[#This Row],[Data wpływu wniosku]]," ")</f>
        <v>42891</v>
      </c>
      <c r="G615" s="43">
        <f>IF(zgłoszenia[[#This Row],[Data zakończenia sprawy]]&gt;0,zgłoszenia[[#This Row],[Data zakończenia sprawy]]," ")</f>
        <v>42908</v>
      </c>
      <c r="H615" s="44" t="str">
        <f>IF(zgłoszenia[[#This Row],[Sposób zakończenia]]&gt;0,zgłoszenia[[#This Row],[Sposób zakończenia]]," ")</f>
        <v>brak sprzeciwu - zgłoszenie skuteczne</v>
      </c>
      <c r="I615" s="60" t="e">
        <f>IF(#REF!&gt;0,#REF!,"---")</f>
        <v>#REF!</v>
      </c>
    </row>
    <row r="616" spans="1:9" ht="30" x14ac:dyDescent="0.25">
      <c r="A616" s="51" t="str">
        <f>IF(zgłoszenia[[#This Row],[ID]]&gt;0,zgłoszenia[[#This Row],[Lp.]]&amp;" "&amp;zgłoszenia[[#This Row],[ID]]&amp;"
"&amp;zgłoszenia[[#This Row],[Nr kance- laryjny]]&amp;"/P/15","---")</f>
        <v>613 WK
11986/P/15</v>
      </c>
      <c r="B61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rekreacyjny 
gm. Mielno; ob.Gąski; dz. Nr 170/13</v>
      </c>
      <c r="C616" s="28" t="str">
        <f>IF(zgłoszenia[[#This Row],[Rodzaj zgłoszenia]]&gt;0,zgłoszenia[[#This Row],[Rodzaj zgłoszenia]]," ")</f>
        <v>budowa obiektu - art. 29 ust. 1</v>
      </c>
      <c r="D616" s="47" t="e">
        <f>IF(#REF!&gt;0,#REF!&amp;";
"&amp;#REF!," ")</f>
        <v>#REF!</v>
      </c>
      <c r="E616" s="52" t="str">
        <f ca="1">IF(zgłoszenia[BOŚ Znak sprawy]&gt;0,zgłoszenia[BOŚ Znak sprawy]&amp;"
( "&amp;zgłoszenia[czas rozpatrywania]&amp;" "&amp;"dni )"," ")</f>
        <v>BOŚ.6743.535.2017.WK
( 3 dni )</v>
      </c>
      <c r="F616" s="64">
        <f>IF(zgłoszenia[[#This Row],[Data wpływu wniosku]]&gt;0,zgłoszenia[[#This Row],[Data wpływu wniosku]]," ")</f>
        <v>42892</v>
      </c>
      <c r="G616" s="43">
        <f>IF(zgłoszenia[[#This Row],[Data zakończenia sprawy]]&gt;0,zgłoszenia[[#This Row],[Data zakończenia sprawy]]," ")</f>
        <v>42895</v>
      </c>
      <c r="H616" s="44" t="str">
        <f>IF(zgłoszenia[[#This Row],[Sposób zakończenia]]&gt;0,zgłoszenia[[#This Row],[Sposób zakończenia]]," ")</f>
        <v>brak sprzeciwu - zgłoszenie skuteczne</v>
      </c>
      <c r="I616" s="60" t="e">
        <f>IF(#REF!&gt;0,#REF!,"---")</f>
        <v>#REF!</v>
      </c>
    </row>
    <row r="617" spans="1:9" ht="30" x14ac:dyDescent="0.25">
      <c r="A617" s="51" t="str">
        <f>IF(zgłoszenia[[#This Row],[ID]]&gt;0,zgłoszenia[[#This Row],[Lp.]]&amp;" "&amp;zgłoszenia[[#This Row],[ID]]&amp;"
"&amp;zgłoszenia[[#This Row],[Nr kance- laryjny]]&amp;"/P/15","---")</f>
        <v>614 SR
12014/P/15</v>
      </c>
      <c r="B61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Mielno; ob.Mielno; dz. Nr 4/483, 4/48</v>
      </c>
      <c r="C617" s="28" t="str">
        <f>IF(zgłoszenia[[#This Row],[Rodzaj zgłoszenia]]&gt;0,zgłoszenia[[#This Row],[Rodzaj zgłoszenia]]," ")</f>
        <v>jednorodzinne art.29 ust.1 pkt 1a</v>
      </c>
      <c r="D617" s="47" t="e">
        <f>IF(#REF!&gt;0,#REF!&amp;";
"&amp;#REF!," ")</f>
        <v>#REF!</v>
      </c>
      <c r="E617" s="52" t="str">
        <f ca="1">IF(zgłoszenia[BOŚ Znak sprawy]&gt;0,zgłoszenia[BOŚ Znak sprawy]&amp;"
( "&amp;zgłoszenia[czas rozpatrywania]&amp;" "&amp;"dni )"," ")</f>
        <v>BOŚ.6746.56.2017.SR
( 16 dni )</v>
      </c>
      <c r="F617" s="64">
        <f>IF(zgłoszenia[[#This Row],[Data wpływu wniosku]]&gt;0,zgłoszenia[[#This Row],[Data wpływu wniosku]]," ")</f>
        <v>42892</v>
      </c>
      <c r="G617" s="43">
        <f>IF(zgłoszenia[[#This Row],[Data zakończenia sprawy]]&gt;0,zgłoszenia[[#This Row],[Data zakończenia sprawy]]," ")</f>
        <v>42908</v>
      </c>
      <c r="H617" s="44" t="str">
        <f>IF(zgłoszenia[[#This Row],[Sposób zakończenia]]&gt;0,zgłoszenia[[#This Row],[Sposób zakończenia]]," ")</f>
        <v>brak sprzeciwu - zgłoszenie skuteczne</v>
      </c>
      <c r="I617" s="60" t="e">
        <f>IF(#REF!&gt;0,#REF!,"---")</f>
        <v>#REF!</v>
      </c>
    </row>
    <row r="618" spans="1:9" ht="60" x14ac:dyDescent="0.25">
      <c r="A618" s="51" t="str">
        <f>IF(zgłoszenia[[#This Row],[ID]]&gt;0,zgłoszenia[[#This Row],[Lp.]]&amp;" "&amp;zgłoszenia[[#This Row],[ID]]&amp;"
"&amp;zgłoszenia[[#This Row],[Nr kance- laryjny]]&amp;"/P/15","---")</f>
        <v>615 SR
12010/P/15</v>
      </c>
      <c r="B61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sieci kablowej oświetlenia drogowego 
gm. Manowo; ob.Kretomino; dz. Nr 231,233, 148/10, 130/14, 120/15</v>
      </c>
      <c r="C618" s="28" t="str">
        <f>IF(zgłoszenia[[#This Row],[Rodzaj zgłoszenia]]&gt;0,zgłoszenia[[#This Row],[Rodzaj zgłoszenia]]," ")</f>
        <v>sieci art.29 ust.1 pkt 19a</v>
      </c>
      <c r="D618" s="47" t="e">
        <f>IF(#REF!&gt;0,#REF!&amp;";
"&amp;#REF!," ")</f>
        <v>#REF!</v>
      </c>
      <c r="E618" s="52" t="str">
        <f ca="1">IF(zgłoszenia[BOŚ Znak sprawy]&gt;0,zgłoszenia[BOŚ Znak sprawy]&amp;"
( "&amp;zgłoszenia[czas rozpatrywania]&amp;" "&amp;"dni )"," ")</f>
        <v>BOŚ.6748.34.2017.SR
( 10 dni )</v>
      </c>
      <c r="F618" s="64">
        <f>IF(zgłoszenia[[#This Row],[Data wpływu wniosku]]&gt;0,zgłoszenia[[#This Row],[Data wpływu wniosku]]," ")</f>
        <v>42892</v>
      </c>
      <c r="G618" s="43">
        <f>IF(zgłoszenia[[#This Row],[Data zakończenia sprawy]]&gt;0,zgłoszenia[[#This Row],[Data zakończenia sprawy]]," ")</f>
        <v>42902</v>
      </c>
      <c r="H618" s="44" t="str">
        <f>IF(zgłoszenia[[#This Row],[Sposób zakończenia]]&gt;0,zgłoszenia[[#This Row],[Sposób zakończenia]]," ")</f>
        <v>decyzja umorzenie</v>
      </c>
      <c r="I618" s="60" t="e">
        <f>IF(#REF!&gt;0,#REF!,"---")</f>
        <v>#REF!</v>
      </c>
    </row>
    <row r="619" spans="1:9" ht="45" x14ac:dyDescent="0.25">
      <c r="A619" s="51" t="str">
        <f>IF(zgłoszenia[[#This Row],[ID]]&gt;0,zgłoszenia[[#This Row],[Lp.]]&amp;" "&amp;zgłoszenia[[#This Row],[ID]]&amp;"
"&amp;zgłoszenia[[#This Row],[Nr kance- laryjny]]&amp;"/P/15","---")</f>
        <v>616 WK
11952/P/15</v>
      </c>
      <c r="B61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ob.Gąski; dz. Nr 36/24</v>
      </c>
      <c r="C619" s="28" t="str">
        <f>IF(zgłoszenia[[#This Row],[Rodzaj zgłoszenia]]&gt;0,zgłoszenia[[#This Row],[Rodzaj zgłoszenia]]," ")</f>
        <v>tymczasowy obiekt - art. 29 ust. 1, pkt 12</v>
      </c>
      <c r="D619" s="47" t="e">
        <f>IF(#REF!&gt;0,#REF!&amp;";
"&amp;#REF!," ")</f>
        <v>#REF!</v>
      </c>
      <c r="E619" s="52" t="str">
        <f ca="1">IF(zgłoszenia[BOŚ Znak sprawy]&gt;0,zgłoszenia[BOŚ Znak sprawy]&amp;"
( "&amp;zgłoszenia[czas rozpatrywania]&amp;" "&amp;"dni )"," ")</f>
        <v>BOŚ.6743.536.2017.WK
( 6 dni )</v>
      </c>
      <c r="F619" s="64">
        <f>IF(zgłoszenia[[#This Row],[Data wpływu wniosku]]&gt;0,zgłoszenia[[#This Row],[Data wpływu wniosku]]," ")</f>
        <v>42892</v>
      </c>
      <c r="G619" s="43">
        <f>IF(zgłoszenia[[#This Row],[Data zakończenia sprawy]]&gt;0,zgłoszenia[[#This Row],[Data zakończenia sprawy]]," ")</f>
        <v>42898</v>
      </c>
      <c r="H619" s="44" t="str">
        <f>IF(zgłoszenia[[#This Row],[Sposób zakończenia]]&gt;0,zgłoszenia[[#This Row],[Sposób zakończenia]]," ")</f>
        <v>brak sprzeciwu - zgłoszenie skuteczne</v>
      </c>
      <c r="I619" s="60" t="e">
        <f>IF(#REF!&gt;0,#REF!,"---")</f>
        <v>#REF!</v>
      </c>
    </row>
    <row r="620" spans="1:9" ht="90" x14ac:dyDescent="0.25">
      <c r="A620" s="51" t="str">
        <f>IF(zgłoszenia[[#This Row],[ID]]&gt;0,zgłoszenia[[#This Row],[Lp.]]&amp;" "&amp;zgłoszenia[[#This Row],[ID]]&amp;"
"&amp;zgłoszenia[[#This Row],[Nr kance- laryjny]]&amp;"/P/15","---")</f>
        <v>617 WŚ
11955/P/15</v>
      </c>
      <c r="B62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pokryć dachowych 
gm. Bobolice; ob.Bobolice, Chlebowo, Dargiń, Gozd, Kłanino, Kurowo, Łozice, Ostrówek, Porost, Różany; dz. Nr 14, 224, 42, 23/2, 175/1, 115, 210/3, 24, 51, 52, 14/6, 14/10, 136, 3/3</v>
      </c>
      <c r="C620" s="28" t="str">
        <f>IF(zgłoszenia[[#This Row],[Rodzaj zgłoszenia]]&gt;0,zgłoszenia[[#This Row],[Rodzaj zgłoszenia]]," ")</f>
        <v>roboty budowlane - art. 29 ust. 2</v>
      </c>
      <c r="D620" s="47" t="e">
        <f>IF(#REF!&gt;0,#REF!&amp;";
"&amp;#REF!," ")</f>
        <v>#REF!</v>
      </c>
      <c r="E620" s="52" t="str">
        <f ca="1">IF(zgłoszenia[BOŚ Znak sprawy]&gt;0,zgłoszenia[BOŚ Znak sprawy]&amp;"
( "&amp;zgłoszenia[czas rozpatrywania]&amp;" "&amp;"dni )"," ")</f>
        <v>BOŚ.6743.539.2017.WŚ
( 21 dni )</v>
      </c>
      <c r="F620" s="64">
        <f>IF(zgłoszenia[[#This Row],[Data wpływu wniosku]]&gt;0,zgłoszenia[[#This Row],[Data wpływu wniosku]]," ")</f>
        <v>42892</v>
      </c>
      <c r="G620" s="43">
        <f>IF(zgłoszenia[[#This Row],[Data zakończenia sprawy]]&gt;0,zgłoszenia[[#This Row],[Data zakończenia sprawy]]," ")</f>
        <v>42913</v>
      </c>
      <c r="H620" s="44" t="str">
        <f>IF(zgłoszenia[[#This Row],[Sposób zakończenia]]&gt;0,zgłoszenia[[#This Row],[Sposób zakończenia]]," ")</f>
        <v>brak sprzeciwu - zgłoszenie skuteczne</v>
      </c>
      <c r="I620" s="60" t="e">
        <f>IF(#REF!&gt;0,#REF!,"---")</f>
        <v>#REF!</v>
      </c>
    </row>
    <row r="621" spans="1:9" ht="30" x14ac:dyDescent="0.25">
      <c r="A621" s="51" t="str">
        <f>IF(zgłoszenia[[#This Row],[ID]]&gt;0,zgłoszenia[[#This Row],[Lp.]]&amp;" "&amp;zgłoszenia[[#This Row],[ID]]&amp;"
"&amp;zgłoszenia[[#This Row],[Nr kance- laryjny]]&amp;"/P/15","---")</f>
        <v>618 AŁ
12094/P/15</v>
      </c>
      <c r="B62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2 budynki gospodarcze 
gm. Mielno; ob.Gąski; dz. Nr 87/2</v>
      </c>
      <c r="C621" s="28" t="str">
        <f>IF(zgłoszenia[[#This Row],[Rodzaj zgłoszenia]]&gt;0,zgłoszenia[[#This Row],[Rodzaj zgłoszenia]]," ")</f>
        <v>budowa obiektu - art. 29 ust. 1</v>
      </c>
      <c r="D621" s="47" t="e">
        <f>IF(#REF!&gt;0,#REF!&amp;";
"&amp;#REF!," ")</f>
        <v>#REF!</v>
      </c>
      <c r="E621" s="52" t="str">
        <f ca="1">IF(zgłoszenia[BOŚ Znak sprawy]&gt;0,zgłoszenia[BOŚ Znak sprawy]&amp;"
( "&amp;zgłoszenia[czas rozpatrywania]&amp;" "&amp;"dni )"," ")</f>
        <v>BOŚ.6743.545.2017.AŁ
( 15 dni )</v>
      </c>
      <c r="F621" s="64">
        <f>IF(zgłoszenia[[#This Row],[Data wpływu wniosku]]&gt;0,zgłoszenia[[#This Row],[Data wpływu wniosku]]," ")</f>
        <v>42893</v>
      </c>
      <c r="G621" s="43">
        <f>IF(zgłoszenia[[#This Row],[Data zakończenia sprawy]]&gt;0,zgłoszenia[[#This Row],[Data zakończenia sprawy]]," ")</f>
        <v>42908</v>
      </c>
      <c r="H621" s="44" t="str">
        <f>IF(zgłoszenia[[#This Row],[Sposób zakończenia]]&gt;0,zgłoszenia[[#This Row],[Sposób zakończenia]]," ")</f>
        <v>brak sprzeciwu - zgłoszenie skuteczne</v>
      </c>
      <c r="I621" s="60" t="e">
        <f>IF(#REF!&gt;0,#REF!,"---")</f>
        <v>#REF!</v>
      </c>
    </row>
    <row r="622" spans="1:9" ht="30" x14ac:dyDescent="0.25">
      <c r="A622" s="51" t="str">
        <f>IF(zgłoszenia[[#This Row],[ID]]&gt;0,zgłoszenia[[#This Row],[Lp.]]&amp;" "&amp;zgłoszenia[[#This Row],[ID]]&amp;"
"&amp;zgłoszenia[[#This Row],[Nr kance- laryjny]]&amp;"/P/15","---")</f>
        <v>619 SR
12088/P/15</v>
      </c>
      <c r="B62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ganku 
gm. Manowo; ob.Kretomino; dz. Nr 95/5</v>
      </c>
      <c r="C622" s="28" t="str">
        <f>IF(zgłoszenia[[#This Row],[Rodzaj zgłoszenia]]&gt;0,zgłoszenia[[#This Row],[Rodzaj zgłoszenia]]," ")</f>
        <v>rozbiórka obiektu - art. 31</v>
      </c>
      <c r="D622" s="47" t="e">
        <f>IF(#REF!&gt;0,#REF!&amp;";
"&amp;#REF!," ")</f>
        <v>#REF!</v>
      </c>
      <c r="E622" s="52" t="str">
        <f ca="1">IF(zgłoszenia[BOŚ Znak sprawy]&gt;0,zgłoszenia[BOŚ Znak sprawy]&amp;"
( "&amp;zgłoszenia[czas rozpatrywania]&amp;" "&amp;"dni )"," ")</f>
        <v>BOŚ.6743.557.2017.SR
( 42 dni )</v>
      </c>
      <c r="F622" s="64">
        <f>IF(zgłoszenia[[#This Row],[Data wpływu wniosku]]&gt;0,zgłoszenia[[#This Row],[Data wpływu wniosku]]," ")</f>
        <v>42893</v>
      </c>
      <c r="G622" s="43">
        <f>IF(zgłoszenia[[#This Row],[Data zakończenia sprawy]]&gt;0,zgłoszenia[[#This Row],[Data zakończenia sprawy]]," ")</f>
        <v>42935</v>
      </c>
      <c r="H622" s="44" t="str">
        <f>IF(zgłoszenia[[#This Row],[Sposób zakończenia]]&gt;0,zgłoszenia[[#This Row],[Sposób zakończenia]]," ")</f>
        <v>brak sprzeciwu - zgłoszenie skuteczne</v>
      </c>
      <c r="I622" s="60" t="e">
        <f>IF(#REF!&gt;0,#REF!,"---")</f>
        <v>#REF!</v>
      </c>
    </row>
    <row r="623" spans="1:9" ht="30" x14ac:dyDescent="0.25">
      <c r="A623" s="51" t="str">
        <f>IF(zgłoszenia[[#This Row],[ID]]&gt;0,zgłoszenia[[#This Row],[Lp.]]&amp;" "&amp;zgłoszenia[[#This Row],[ID]]&amp;"
"&amp;zgłoszenia[[#This Row],[Nr kance- laryjny]]&amp;"/P/15","---")</f>
        <v>620 EJ
12119/P/15</v>
      </c>
      <c r="B62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budynku magazynowego 
gm. Świeszyno; ob.Niedalino; dz. Nr 95/14</v>
      </c>
      <c r="C623" s="28" t="str">
        <f>IF(zgłoszenia[[#This Row],[Rodzaj zgłoszenia]]&gt;0,zgłoszenia[[#This Row],[Rodzaj zgłoszenia]]," ")</f>
        <v>rozbiórka obiektu - art. 31</v>
      </c>
      <c r="D623" s="47" t="e">
        <f>IF(#REF!&gt;0,#REF!&amp;";
"&amp;#REF!," ")</f>
        <v>#REF!</v>
      </c>
      <c r="E623" s="52" t="str">
        <f ca="1">IF(zgłoszenia[BOŚ Znak sprawy]&gt;0,zgłoszenia[BOŚ Znak sprawy]&amp;"
( "&amp;zgłoszenia[czas rozpatrywania]&amp;" "&amp;"dni )"," ")</f>
        <v>BOŚ.6743.546.2017.EJ
( 19 dni )</v>
      </c>
      <c r="F623" s="64">
        <f>IF(zgłoszenia[[#This Row],[Data wpływu wniosku]]&gt;0,zgłoszenia[[#This Row],[Data wpływu wniosku]]," ")</f>
        <v>42893</v>
      </c>
      <c r="G623" s="43">
        <f>IF(zgłoszenia[[#This Row],[Data zakończenia sprawy]]&gt;0,zgłoszenia[[#This Row],[Data zakończenia sprawy]]," ")</f>
        <v>42912</v>
      </c>
      <c r="H623" s="44" t="str">
        <f>IF(zgłoszenia[[#This Row],[Sposób zakończenia]]&gt;0,zgłoszenia[[#This Row],[Sposób zakończenia]]," ")</f>
        <v>brak sprzeciwu - zgłoszenie skuteczne</v>
      </c>
      <c r="I623" s="60" t="e">
        <f>IF(#REF!&gt;0,#REF!,"---")</f>
        <v>#REF!</v>
      </c>
    </row>
    <row r="624" spans="1:9" ht="45" x14ac:dyDescent="0.25">
      <c r="A624" s="51" t="str">
        <f>IF(zgłoszenia[[#This Row],[ID]]&gt;0,zgłoszenia[[#This Row],[Lp.]]&amp;" "&amp;zgłoszenia[[#This Row],[ID]]&amp;"
"&amp;zgłoszenia[[#This Row],[Nr kance- laryjny]]&amp;"/P/15","---")</f>
        <v>621 KŻ
12087/P/15</v>
      </c>
      <c r="B62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ob.Mielno; dz. Nr 749, 235/2</v>
      </c>
      <c r="C624" s="28" t="str">
        <f>IF(zgłoszenia[[#This Row],[Rodzaj zgłoszenia]]&gt;0,zgłoszenia[[#This Row],[Rodzaj zgłoszenia]]," ")</f>
        <v>tymczasowy obiekt - art. 29 ust. 1, pkt 12</v>
      </c>
      <c r="D624" s="47" t="e">
        <f>IF(#REF!&gt;0,#REF!&amp;";
"&amp;#REF!," ")</f>
        <v>#REF!</v>
      </c>
      <c r="E624" s="52" t="str">
        <f ca="1">IF(zgłoszenia[BOŚ Znak sprawy]&gt;0,zgłoszenia[BOŚ Znak sprawy]&amp;"
( "&amp;zgłoszenia[czas rozpatrywania]&amp;" "&amp;"dni )"," ")</f>
        <v>BOŚ.6743.540.2017.KŻ
( 51 dni )</v>
      </c>
      <c r="F624" s="64">
        <f>IF(zgłoszenia[[#This Row],[Data wpływu wniosku]]&gt;0,zgłoszenia[[#This Row],[Data wpływu wniosku]]," ")</f>
        <v>42893</v>
      </c>
      <c r="G624" s="43">
        <f>IF(zgłoszenia[[#This Row],[Data zakończenia sprawy]]&gt;0,zgłoszenia[[#This Row],[Data zakończenia sprawy]]," ")</f>
        <v>42944</v>
      </c>
      <c r="H624" s="44" t="str">
        <f>IF(zgłoszenia[[#This Row],[Sposób zakończenia]]&gt;0,zgłoszenia[[#This Row],[Sposób zakończenia]]," ")</f>
        <v>decyzja sprzeciwu</v>
      </c>
      <c r="I624" s="60" t="e">
        <f>IF(#REF!&gt;0,#REF!,"---")</f>
        <v>#REF!</v>
      </c>
    </row>
    <row r="625" spans="1:9" ht="30" x14ac:dyDescent="0.25">
      <c r="A625" s="51" t="str">
        <f>IF(zgłoszenia[[#This Row],[ID]]&gt;0,zgłoszenia[[#This Row],[Lp.]]&amp;" "&amp;zgłoszenia[[#This Row],[ID]]&amp;"
"&amp;zgłoszenia[[#This Row],[Nr kance- laryjny]]&amp;"/P/15","---")</f>
        <v>622 KŻ
12112/P/15</v>
      </c>
      <c r="B62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ob.Chłopy; dz. Nr 139/14</v>
      </c>
      <c r="C625" s="28" t="str">
        <f>IF(zgłoszenia[[#This Row],[Rodzaj zgłoszenia]]&gt;0,zgłoszenia[[#This Row],[Rodzaj zgłoszenia]]," ")</f>
        <v>budowa obiektu - art. 29 ust. 1</v>
      </c>
      <c r="D625" s="47" t="e">
        <f>IF(#REF!&gt;0,#REF!&amp;";
"&amp;#REF!," ")</f>
        <v>#REF!</v>
      </c>
      <c r="E625" s="52" t="str">
        <f ca="1">IF(zgłoszenia[BOŚ Znak sprawy]&gt;0,zgłoszenia[BOŚ Znak sprawy]&amp;"
( "&amp;zgłoszenia[czas rozpatrywania]&amp;" "&amp;"dni )"," ")</f>
        <v>BOŚ.6743.541.2017.KŻ
( 51 dni )</v>
      </c>
      <c r="F625" s="64">
        <f>IF(zgłoszenia[[#This Row],[Data wpływu wniosku]]&gt;0,zgłoszenia[[#This Row],[Data wpływu wniosku]]," ")</f>
        <v>42893</v>
      </c>
      <c r="G625" s="43">
        <f>IF(zgłoszenia[[#This Row],[Data zakończenia sprawy]]&gt;0,zgłoszenia[[#This Row],[Data zakończenia sprawy]]," ")</f>
        <v>42944</v>
      </c>
      <c r="H625" s="44" t="str">
        <f>IF(zgłoszenia[[#This Row],[Sposób zakończenia]]&gt;0,zgłoszenia[[#This Row],[Sposób zakończenia]]," ")</f>
        <v>brak sprzeciwu - zgłoszenie skuteczne</v>
      </c>
      <c r="I625" s="60" t="e">
        <f>IF(#REF!&gt;0,#REF!,"---")</f>
        <v>#REF!</v>
      </c>
    </row>
    <row r="626" spans="1:9" ht="30" x14ac:dyDescent="0.25">
      <c r="A626" s="51" t="str">
        <f>IF(zgłoszenia[[#This Row],[ID]]&gt;0,zgłoszenia[[#This Row],[Lp.]]&amp;" "&amp;zgłoszenia[[#This Row],[ID]]&amp;"
"&amp;zgłoszenia[[#This Row],[Nr kance- laryjny]]&amp;"/P/15","---")</f>
        <v>623 ŁD
12079/P/15</v>
      </c>
      <c r="B62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altana 
gm. Polanów; ob.Dadzewo; dz. Nr 18/3</v>
      </c>
      <c r="C626" s="28" t="str">
        <f>IF(zgłoszenia[[#This Row],[Rodzaj zgłoszenia]]&gt;0,zgłoszenia[[#This Row],[Rodzaj zgłoszenia]]," ")</f>
        <v>budowa obiektu - art. 29 ust. 1</v>
      </c>
      <c r="D626" s="47" t="e">
        <f>IF(#REF!&gt;0,#REF!&amp;";
"&amp;#REF!," ")</f>
        <v>#REF!</v>
      </c>
      <c r="E626" s="52" t="str">
        <f ca="1">IF(zgłoszenia[BOŚ Znak sprawy]&gt;0,zgłoszenia[BOŚ Znak sprawy]&amp;"
( "&amp;zgłoszenia[czas rozpatrywania]&amp;" "&amp;"dni )"," ")</f>
        <v>BOŚ.6743.585.2017.ŁD
( 21 dni )</v>
      </c>
      <c r="F626" s="64">
        <f>IF(zgłoszenia[[#This Row],[Data wpływu wniosku]]&gt;0,zgłoszenia[[#This Row],[Data wpływu wniosku]]," ")</f>
        <v>42893</v>
      </c>
      <c r="G626" s="43">
        <f>IF(zgłoszenia[[#This Row],[Data zakończenia sprawy]]&gt;0,zgłoszenia[[#This Row],[Data zakończenia sprawy]]," ")</f>
        <v>42914</v>
      </c>
      <c r="H626" s="44" t="str">
        <f>IF(zgłoszenia[[#This Row],[Sposób zakończenia]]&gt;0,zgłoszenia[[#This Row],[Sposób zakończenia]]," ")</f>
        <v>odmowa wszczęcia</v>
      </c>
      <c r="I626" s="60" t="e">
        <f>IF(#REF!&gt;0,#REF!,"---")</f>
        <v>#REF!</v>
      </c>
    </row>
    <row r="627" spans="1:9" ht="45" x14ac:dyDescent="0.25">
      <c r="A627" s="51" t="str">
        <f>IF(zgłoszenia[[#This Row],[ID]]&gt;0,zgłoszenia[[#This Row],[Lp.]]&amp;" "&amp;zgłoszenia[[#This Row],[ID]]&amp;"
"&amp;zgłoszenia[[#This Row],[Nr kance- laryjny]]&amp;"/P/15","---")</f>
        <v>624 ŁD
12076/P/15</v>
      </c>
      <c r="B62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boisko do piłki nożnej oraz boisko do piłki siatkowej 
gm. Polanów; ob.Krytno; dz. Nr 136/11</v>
      </c>
      <c r="C627" s="28" t="str">
        <f>IF(zgłoszenia[[#This Row],[Rodzaj zgłoszenia]]&gt;0,zgłoszenia[[#This Row],[Rodzaj zgłoszenia]]," ")</f>
        <v>budowa obiektu - art. 29 ust. 1</v>
      </c>
      <c r="D627" s="47" t="e">
        <f>IF(#REF!&gt;0,#REF!&amp;";
"&amp;#REF!," ")</f>
        <v>#REF!</v>
      </c>
      <c r="E627" s="52" t="str">
        <f ca="1">IF(zgłoszenia[BOŚ Znak sprawy]&gt;0,zgłoszenia[BOŚ Znak sprawy]&amp;"
( "&amp;zgłoszenia[czas rozpatrywania]&amp;" "&amp;"dni )"," ")</f>
        <v>BOŚ.6743.583.2017.ŁD
( 21 dni )</v>
      </c>
      <c r="F627" s="64">
        <f>IF(zgłoszenia[[#This Row],[Data wpływu wniosku]]&gt;0,zgłoszenia[[#This Row],[Data wpływu wniosku]]," ")</f>
        <v>42893</v>
      </c>
      <c r="G627" s="43">
        <f>IF(zgłoszenia[[#This Row],[Data zakończenia sprawy]]&gt;0,zgłoszenia[[#This Row],[Data zakończenia sprawy]]," ")</f>
        <v>42914</v>
      </c>
      <c r="H627" s="44" t="str">
        <f>IF(zgłoszenia[[#This Row],[Sposób zakończenia]]&gt;0,zgłoszenia[[#This Row],[Sposób zakończenia]]," ")</f>
        <v>brak sprzeciwu - zgłoszenie skuteczne</v>
      </c>
      <c r="I627" s="60" t="e">
        <f>IF(#REF!&gt;0,#REF!,"---")</f>
        <v>#REF!</v>
      </c>
    </row>
    <row r="628" spans="1:9" ht="30" x14ac:dyDescent="0.25">
      <c r="A628" s="51" t="str">
        <f>IF(zgłoszenia[[#This Row],[ID]]&gt;0,zgłoszenia[[#This Row],[Lp.]]&amp;" "&amp;zgłoszenia[[#This Row],[ID]]&amp;"
"&amp;zgłoszenia[[#This Row],[Nr kance- laryjny]]&amp;"/P/15","---")</f>
        <v>625 ŁD
12078/P/15</v>
      </c>
      <c r="B62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boisko do piłki nożnej    
gm. Polanów; ob.Buszyno; dz. Nr 130/6</v>
      </c>
      <c r="C628" s="28" t="str">
        <f>IF(zgłoszenia[[#This Row],[Rodzaj zgłoszenia]]&gt;0,zgłoszenia[[#This Row],[Rodzaj zgłoszenia]]," ")</f>
        <v>budowa obiektu - art. 29 ust. 1</v>
      </c>
      <c r="D628" s="47" t="e">
        <f>IF(#REF!&gt;0,#REF!&amp;";
"&amp;#REF!," ")</f>
        <v>#REF!</v>
      </c>
      <c r="E628" s="52" t="str">
        <f ca="1">IF(zgłoszenia[BOŚ Znak sprawy]&gt;0,zgłoszenia[BOŚ Znak sprawy]&amp;"
( "&amp;zgłoszenia[czas rozpatrywania]&amp;" "&amp;"dni )"," ")</f>
        <v>BOŚ.6743.584.2017.ŁD
( 21 dni )</v>
      </c>
      <c r="F628" s="64">
        <f>IF(zgłoszenia[[#This Row],[Data wpływu wniosku]]&gt;0,zgłoszenia[[#This Row],[Data wpływu wniosku]]," ")</f>
        <v>42893</v>
      </c>
      <c r="G628" s="43">
        <f>IF(zgłoszenia[[#This Row],[Data zakończenia sprawy]]&gt;0,zgłoszenia[[#This Row],[Data zakończenia sprawy]]," ")</f>
        <v>42914</v>
      </c>
      <c r="H628" s="44" t="str">
        <f>IF(zgłoszenia[[#This Row],[Sposób zakończenia]]&gt;0,zgłoszenia[[#This Row],[Sposób zakończenia]]," ")</f>
        <v>brak sprzeciwu - zgłoszenie skuteczne</v>
      </c>
      <c r="I628" s="60" t="e">
        <f>IF(#REF!&gt;0,#REF!,"---")</f>
        <v>#REF!</v>
      </c>
    </row>
    <row r="629" spans="1:9" ht="45" x14ac:dyDescent="0.25">
      <c r="A629" s="51" t="str">
        <f>IF(zgłoszenia[[#This Row],[ID]]&gt;0,zgłoszenia[[#This Row],[Lp.]]&amp;" "&amp;zgłoszenia[[#This Row],[ID]]&amp;"
"&amp;zgłoszenia[[#This Row],[Nr kance- laryjny]]&amp;"/P/15","---")</f>
        <v>626 ŁD
12074/P/15</v>
      </c>
      <c r="B62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kanalizacji 
gm. Polanów; ob.Żydowo; dz. Nr 475/5, 12/1</v>
      </c>
      <c r="C629" s="28" t="str">
        <f>IF(zgłoszenia[[#This Row],[Rodzaj zgłoszenia]]&gt;0,zgłoszenia[[#This Row],[Rodzaj zgłoszenia]]," ")</f>
        <v>budowa obiektu - art. 29 ust. 1</v>
      </c>
      <c r="D629" s="47" t="e">
        <f>IF(#REF!&gt;0,#REF!&amp;";
"&amp;#REF!," ")</f>
        <v>#REF!</v>
      </c>
      <c r="E629" s="52" t="str">
        <f ca="1">IF(zgłoszenia[BOŚ Znak sprawy]&gt;0,zgłoszenia[BOŚ Znak sprawy]&amp;"
( "&amp;zgłoszenia[czas rozpatrywania]&amp;" "&amp;"dni )"," ")</f>
        <v>BOŚ.6743.586.2017.ŁD
( 21 dni )</v>
      </c>
      <c r="F629" s="64">
        <f>IF(zgłoszenia[[#This Row],[Data wpływu wniosku]]&gt;0,zgłoszenia[[#This Row],[Data wpływu wniosku]]," ")</f>
        <v>42893</v>
      </c>
      <c r="G629" s="43">
        <f>IF(zgłoszenia[[#This Row],[Data zakończenia sprawy]]&gt;0,zgłoszenia[[#This Row],[Data zakończenia sprawy]]," ")</f>
        <v>42914</v>
      </c>
      <c r="H629" s="44" t="str">
        <f>IF(zgłoszenia[[#This Row],[Sposób zakończenia]]&gt;0,zgłoszenia[[#This Row],[Sposób zakończenia]]," ")</f>
        <v>brak sprzeciwu - zgłoszenie skuteczne</v>
      </c>
      <c r="I629" s="60" t="e">
        <f>IF(#REF!&gt;0,#REF!,"---")</f>
        <v>#REF!</v>
      </c>
    </row>
    <row r="630" spans="1:9" ht="45" x14ac:dyDescent="0.25">
      <c r="A630" s="51" t="str">
        <f>IF(zgłoszenia[[#This Row],[ID]]&gt;0,zgłoszenia[[#This Row],[Lp.]]&amp;" "&amp;zgłoszenia[[#This Row],[ID]]&amp;"
"&amp;zgłoszenia[[#This Row],[Nr kance- laryjny]]&amp;"/P/15","---")</f>
        <v>627 ŁD
12073/P/15</v>
      </c>
      <c r="B63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kanalizacji deszczowej 
gm. Polanów; ob.Żydowo; dz. Nr 475/5, 12/1</v>
      </c>
      <c r="C630" s="28" t="str">
        <f>IF(zgłoszenia[[#This Row],[Rodzaj zgłoszenia]]&gt;0,zgłoszenia[[#This Row],[Rodzaj zgłoszenia]]," ")</f>
        <v>budowa obiektu - art. 29 ust. 1</v>
      </c>
      <c r="D630" s="47" t="e">
        <f>IF(#REF!&gt;0,#REF!&amp;";
"&amp;#REF!," ")</f>
        <v>#REF!</v>
      </c>
      <c r="E630" s="52" t="str">
        <f ca="1">IF(zgłoszenia[BOŚ Znak sprawy]&gt;0,zgłoszenia[BOŚ Znak sprawy]&amp;"
( "&amp;zgłoszenia[czas rozpatrywania]&amp;" "&amp;"dni )"," ")</f>
        <v>BOŚ.6743.587.2017.ŁD
( 21 dni )</v>
      </c>
      <c r="F630" s="64">
        <f>IF(zgłoszenia[[#This Row],[Data wpływu wniosku]]&gt;0,zgłoszenia[[#This Row],[Data wpływu wniosku]]," ")</f>
        <v>42893</v>
      </c>
      <c r="G630" s="43">
        <f>IF(zgłoszenia[[#This Row],[Data zakończenia sprawy]]&gt;0,zgłoszenia[[#This Row],[Data zakończenia sprawy]]," ")</f>
        <v>42914</v>
      </c>
      <c r="H630" s="44" t="str">
        <f>IF(zgłoszenia[[#This Row],[Sposób zakończenia]]&gt;0,zgłoszenia[[#This Row],[Sposób zakończenia]]," ")</f>
        <v>brak sprzeciwu - zgłoszenie skuteczne</v>
      </c>
      <c r="I630" s="60" t="e">
        <f>IF(#REF!&gt;0,#REF!,"---")</f>
        <v>#REF!</v>
      </c>
    </row>
    <row r="631" spans="1:9" ht="45" x14ac:dyDescent="0.25">
      <c r="A631" s="51" t="str">
        <f>IF(zgłoszenia[[#This Row],[ID]]&gt;0,zgłoszenia[[#This Row],[Lp.]]&amp;" "&amp;zgłoszenia[[#This Row],[ID]]&amp;"
"&amp;zgłoszenia[[#This Row],[Nr kance- laryjny]]&amp;"/P/15","---")</f>
        <v>628 AA
12238/P/15</v>
      </c>
      <c r="B63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kanalizacji deszczowej 
gm. Bobolice; ob.Bobolice 03; dz. Nr 50/10</v>
      </c>
      <c r="C631" s="28" t="str">
        <f>IF(zgłoszenia[[#This Row],[Rodzaj zgłoszenia]]&gt;0,zgłoszenia[[#This Row],[Rodzaj zgłoszenia]]," ")</f>
        <v>roboty budowlane - art. 29 ust. 2</v>
      </c>
      <c r="D631" s="47" t="e">
        <f>IF(#REF!&gt;0,#REF!&amp;";
"&amp;#REF!," ")</f>
        <v>#REF!</v>
      </c>
      <c r="E631" s="52" t="str">
        <f ca="1">IF(zgłoszenia[BOŚ Znak sprawy]&gt;0,zgłoszenia[BOŚ Znak sprawy]&amp;"
( "&amp;zgłoszenia[czas rozpatrywania]&amp;" "&amp;"dni )"," ")</f>
        <v>BOŚ.6743.547.2017.AA
( 19 dni )</v>
      </c>
      <c r="F631" s="64">
        <f>IF(zgłoszenia[[#This Row],[Data wpływu wniosku]]&gt;0,zgłoszenia[[#This Row],[Data wpływu wniosku]]," ")</f>
        <v>42894</v>
      </c>
      <c r="G631" s="43">
        <f>IF(zgłoszenia[[#This Row],[Data zakończenia sprawy]]&gt;0,zgłoszenia[[#This Row],[Data zakończenia sprawy]]," ")</f>
        <v>42913</v>
      </c>
      <c r="H631" s="44" t="str">
        <f>IF(zgłoszenia[[#This Row],[Sposób zakończenia]]&gt;0,zgłoszenia[[#This Row],[Sposób zakończenia]]," ")</f>
        <v>decyzja sprzeciwu</v>
      </c>
      <c r="I631" s="60" t="e">
        <f>IF(#REF!&gt;0,#REF!,"---")</f>
        <v>#REF!</v>
      </c>
    </row>
    <row r="632" spans="1:9" ht="45" x14ac:dyDescent="0.25">
      <c r="A632" s="51" t="str">
        <f>IF(zgłoszenia[[#This Row],[ID]]&gt;0,zgłoszenia[[#This Row],[Lp.]]&amp;" "&amp;zgłoszenia[[#This Row],[ID]]&amp;"
"&amp;zgłoszenia[[#This Row],[Nr kance- laryjny]]&amp;"/P/15","---")</f>
        <v>629 EJ
1223/P/15</v>
      </c>
      <c r="B63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obiektów małej architektury- siłownia zewnętrzna 
gm. Świeszyno; ob.Konikowo; dz. Nr 106/3</v>
      </c>
      <c r="C632" s="28" t="str">
        <f>IF(zgłoszenia[[#This Row],[Rodzaj zgłoszenia]]&gt;0,zgłoszenia[[#This Row],[Rodzaj zgłoszenia]]," ")</f>
        <v>budowa obiektu - art. 29 ust. 1</v>
      </c>
      <c r="D632" s="47" t="e">
        <f>IF(#REF!&gt;0,#REF!&amp;";
"&amp;#REF!," ")</f>
        <v>#REF!</v>
      </c>
      <c r="E632" s="52" t="str">
        <f ca="1">IF(zgłoszenia[BOŚ Znak sprawy]&gt;0,zgłoszenia[BOŚ Znak sprawy]&amp;"
( "&amp;zgłoszenia[czas rozpatrywania]&amp;" "&amp;"dni )"," ")</f>
        <v>BOŚ.6743.552.2017.EJ
( 39 dni )</v>
      </c>
      <c r="F632" s="64">
        <f>IF(zgłoszenia[[#This Row],[Data wpływu wniosku]]&gt;0,zgłoszenia[[#This Row],[Data wpływu wniosku]]," ")</f>
        <v>42894</v>
      </c>
      <c r="G632" s="43">
        <f>IF(zgłoszenia[[#This Row],[Data zakończenia sprawy]]&gt;0,zgłoszenia[[#This Row],[Data zakończenia sprawy]]," ")</f>
        <v>42933</v>
      </c>
      <c r="H632" s="44" t="str">
        <f>IF(zgłoszenia[[#This Row],[Sposób zakończenia]]&gt;0,zgłoszenia[[#This Row],[Sposób zakończenia]]," ")</f>
        <v>decyzja sprzeciwu</v>
      </c>
      <c r="I632" s="60" t="e">
        <f>IF(#REF!&gt;0,#REF!,"---")</f>
        <v>#REF!</v>
      </c>
    </row>
    <row r="633" spans="1:9" ht="90" x14ac:dyDescent="0.25">
      <c r="A633" s="51" t="str">
        <f>IF(zgłoszenia[[#This Row],[ID]]&gt;0,zgłoszenia[[#This Row],[Lp.]]&amp;" "&amp;zgłoszenia[[#This Row],[ID]]&amp;"
"&amp;zgłoszenia[[#This Row],[Nr kance- laryjny]]&amp;"/P/15","---")</f>
        <v>630 EJ
12236/P/15</v>
      </c>
      <c r="B63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wewnętrzna sieć wodociagowa i kanalizacji saniatrnej wraz z odgałęzieniami oraz przyłacza wod. Kan.  
gm. Świeszyno; ob.Niekłonice; dz. Nr 108, 177/10, 178/4, 179/10, 180/10, 180/15, 180/35</v>
      </c>
      <c r="C633" s="28" t="str">
        <f>IF(zgłoszenia[[#This Row],[Rodzaj zgłoszenia]]&gt;0,zgłoszenia[[#This Row],[Rodzaj zgłoszenia]]," ")</f>
        <v>sieci art.29 ust.1 pkt 19a</v>
      </c>
      <c r="D633" s="47" t="e">
        <f>IF(#REF!&gt;0,#REF!&amp;";
"&amp;#REF!," ")</f>
        <v>#REF!</v>
      </c>
      <c r="E633" s="52" t="str">
        <f ca="1">IF(zgłoszenia[BOŚ Znak sprawy]&gt;0,zgłoszenia[BOŚ Znak sprawy]&amp;"
( "&amp;zgłoszenia[czas rozpatrywania]&amp;" "&amp;"dni )"," ")</f>
        <v>BOŚ.6748.37.2017.EJ
( 41 dni )</v>
      </c>
      <c r="F633" s="64">
        <f>IF(zgłoszenia[[#This Row],[Data wpływu wniosku]]&gt;0,zgłoszenia[[#This Row],[Data wpływu wniosku]]," ")</f>
        <v>42894</v>
      </c>
      <c r="G633" s="43">
        <f>IF(zgłoszenia[[#This Row],[Data zakończenia sprawy]]&gt;0,zgłoszenia[[#This Row],[Data zakończenia sprawy]]," ")</f>
        <v>42935</v>
      </c>
      <c r="H633" s="44" t="str">
        <f>IF(zgłoszenia[[#This Row],[Sposób zakończenia]]&gt;0,zgłoszenia[[#This Row],[Sposób zakończenia]]," ")</f>
        <v xml:space="preserve"> </v>
      </c>
      <c r="I633" s="60" t="e">
        <f>IF(#REF!&gt;0,#REF!,"---")</f>
        <v>#REF!</v>
      </c>
    </row>
    <row r="634" spans="1:9" ht="30" x14ac:dyDescent="0.25">
      <c r="A634" s="51" t="str">
        <f>IF(zgłoszenia[[#This Row],[ID]]&gt;0,zgłoszenia[[#This Row],[Lp.]]&amp;" "&amp;zgłoszenia[[#This Row],[ID]]&amp;"
"&amp;zgłoszenia[[#This Row],[Nr kance- laryjny]]&amp;"/P/15","---")</f>
        <v>631 KŻ
12194/P/15</v>
      </c>
      <c r="B63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garaż 
gm. Mielno; ob.Gąski; dz. Nr 69/2</v>
      </c>
      <c r="C634" s="28" t="str">
        <f>IF(zgłoszenia[[#This Row],[Rodzaj zgłoszenia]]&gt;0,zgłoszenia[[#This Row],[Rodzaj zgłoszenia]]," ")</f>
        <v>budowa obiektu - art. 29 ust. 1</v>
      </c>
      <c r="D634" s="47" t="e">
        <f>IF(#REF!&gt;0,#REF!&amp;";
"&amp;#REF!," ")</f>
        <v>#REF!</v>
      </c>
      <c r="E634" s="52" t="str">
        <f ca="1">IF(zgłoszenia[BOŚ Znak sprawy]&gt;0,zgłoszenia[BOŚ Znak sprawy]&amp;"
( "&amp;zgłoszenia[czas rozpatrywania]&amp;" "&amp;"dni )"," ")</f>
        <v>BOŚ.6743.550.2017.KŻ
( 50 dni )</v>
      </c>
      <c r="F634" s="64">
        <f>IF(zgłoszenia[[#This Row],[Data wpływu wniosku]]&gt;0,zgłoszenia[[#This Row],[Data wpływu wniosku]]," ")</f>
        <v>42894</v>
      </c>
      <c r="G634" s="43">
        <f>IF(zgłoszenia[[#This Row],[Data zakończenia sprawy]]&gt;0,zgłoszenia[[#This Row],[Data zakończenia sprawy]]," ")</f>
        <v>42944</v>
      </c>
      <c r="H634" s="44" t="str">
        <f>IF(zgłoszenia[[#This Row],[Sposób zakończenia]]&gt;0,zgłoszenia[[#This Row],[Sposób zakończenia]]," ")</f>
        <v>decyzja sprzeciwu</v>
      </c>
      <c r="I634" s="60" t="e">
        <f>IF(#REF!&gt;0,#REF!,"---")</f>
        <v>#REF!</v>
      </c>
    </row>
    <row r="635" spans="1:9" ht="30" x14ac:dyDescent="0.25">
      <c r="A635" s="51" t="str">
        <f>IF(zgłoszenia[[#This Row],[ID]]&gt;0,zgłoszenia[[#This Row],[Lp.]]&amp;" "&amp;zgłoszenia[[#This Row],[ID]]&amp;"
"&amp;zgłoszenia[[#This Row],[Nr kance- laryjny]]&amp;"/P/15","---")</f>
        <v>632 AA
12355/P/15</v>
      </c>
      <c r="B63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wiata drewniana 
gm. Bobolice; ob.Bobolice 03; dz. Nr 110</v>
      </c>
      <c r="C635" s="28" t="str">
        <f>IF(zgłoszenia[[#This Row],[Rodzaj zgłoszenia]]&gt;0,zgłoszenia[[#This Row],[Rodzaj zgłoszenia]]," ")</f>
        <v>budowa obiektu - art. 29 ust. 1</v>
      </c>
      <c r="D635" s="47" t="e">
        <f>IF(#REF!&gt;0,#REF!&amp;";
"&amp;#REF!," ")</f>
        <v>#REF!</v>
      </c>
      <c r="E635" s="52" t="str">
        <f ca="1">IF(zgłoszenia[BOŚ Znak sprawy]&gt;0,zgłoszenia[BOŚ Znak sprawy]&amp;"
( "&amp;zgłoszenia[czas rozpatrywania]&amp;" "&amp;"dni )"," ")</f>
        <v>BOŚ.6743.549.2017.AA
( 13 dni )</v>
      </c>
      <c r="F635" s="64">
        <f>IF(zgłoszenia[[#This Row],[Data wpływu wniosku]]&gt;0,zgłoszenia[[#This Row],[Data wpływu wniosku]]," ")</f>
        <v>42895</v>
      </c>
      <c r="G635" s="43">
        <f>IF(zgłoszenia[[#This Row],[Data zakończenia sprawy]]&gt;0,zgłoszenia[[#This Row],[Data zakończenia sprawy]]," ")</f>
        <v>42908</v>
      </c>
      <c r="H635" s="44" t="str">
        <f>IF(zgłoszenia[[#This Row],[Sposób zakończenia]]&gt;0,zgłoszenia[[#This Row],[Sposób zakończenia]]," ")</f>
        <v>brak sprzeciwu - zgłoszenie skuteczne</v>
      </c>
      <c r="I635" s="60" t="e">
        <f>IF(#REF!&gt;0,#REF!,"---")</f>
        <v>#REF!</v>
      </c>
    </row>
    <row r="636" spans="1:9" ht="60" x14ac:dyDescent="0.25">
      <c r="A636" s="51" t="str">
        <f>IF(zgłoszenia[[#This Row],[ID]]&gt;0,zgłoszenia[[#This Row],[Lp.]]&amp;" "&amp;zgłoszenia[[#This Row],[ID]]&amp;"
"&amp;zgłoszenia[[#This Row],[Nr kance- laryjny]]&amp;"/P/15","---")</f>
        <v>633 AA
12337/P/15</v>
      </c>
      <c r="B63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linii kablowej oświetlenia drogowego 
gm. Bobolice; ob.Chmielno; dz. Nr 168/4, 344/4</v>
      </c>
      <c r="C636" s="28" t="str">
        <f>IF(zgłoszenia[[#This Row],[Rodzaj zgłoszenia]]&gt;0,zgłoszenia[[#This Row],[Rodzaj zgłoszenia]]," ")</f>
        <v>sieci art.29 ust.1 pkt 19a</v>
      </c>
      <c r="D636" s="47" t="e">
        <f>IF(#REF!&gt;0,#REF!&amp;";
"&amp;#REF!," ")</f>
        <v>#REF!</v>
      </c>
      <c r="E636" s="52" t="str">
        <f ca="1">IF(zgłoszenia[BOŚ Znak sprawy]&gt;0,zgłoszenia[BOŚ Znak sprawy]&amp;"
( "&amp;zgłoszenia[czas rozpatrywania]&amp;" "&amp;"dni )"," ")</f>
        <v>BOŚ.6748.35.2017.AA
( 19 dni )</v>
      </c>
      <c r="F636" s="64">
        <f>IF(zgłoszenia[[#This Row],[Data wpływu wniosku]]&gt;0,zgłoszenia[[#This Row],[Data wpływu wniosku]]," ")</f>
        <v>42895</v>
      </c>
      <c r="G636" s="43">
        <f>IF(zgłoszenia[[#This Row],[Data zakończenia sprawy]]&gt;0,zgłoszenia[[#This Row],[Data zakończenia sprawy]]," ")</f>
        <v>42914</v>
      </c>
      <c r="H636" s="44" t="str">
        <f>IF(zgłoszenia[[#This Row],[Sposób zakończenia]]&gt;0,zgłoszenia[[#This Row],[Sposób zakończenia]]," ")</f>
        <v>brak sprzeciwu - zgłoszenie skuteczne</v>
      </c>
      <c r="I636" s="60" t="e">
        <f>IF(#REF!&gt;0,#REF!,"---")</f>
        <v>#REF!</v>
      </c>
    </row>
    <row r="637" spans="1:9" ht="45" x14ac:dyDescent="0.25">
      <c r="A637" s="51" t="str">
        <f>IF(zgłoszenia[[#This Row],[ID]]&gt;0,zgłoszenia[[#This Row],[Lp.]]&amp;" "&amp;zgłoszenia[[#This Row],[ID]]&amp;"
"&amp;zgłoszenia[[#This Row],[Nr kance- laryjny]]&amp;"/P/15","---")</f>
        <v>634 WK
12397/P/15</v>
      </c>
      <c r="B63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namiot handlowy 
gm. Mielno; ob.Mielno; dz. Nr 42/68</v>
      </c>
      <c r="C637" s="28" t="str">
        <f>IF(zgłoszenia[[#This Row],[Rodzaj zgłoszenia]]&gt;0,zgłoszenia[[#This Row],[Rodzaj zgłoszenia]]," ")</f>
        <v>tymczasowy obiekt - art. 29 ust. 1, pkt 12</v>
      </c>
      <c r="D637" s="47" t="e">
        <f>IF(#REF!&gt;0,#REF!&amp;";
"&amp;#REF!," ")</f>
        <v>#REF!</v>
      </c>
      <c r="E637" s="52" t="str">
        <f ca="1">IF(zgłoszenia[BOŚ Znak sprawy]&gt;0,zgłoszenia[BOŚ Znak sprawy]&amp;"
( "&amp;zgłoszenia[czas rozpatrywania]&amp;" "&amp;"dni )"," ")</f>
        <v>BOŚ.6743.548.2017.WK
( 2 dni )</v>
      </c>
      <c r="F637" s="64">
        <f>IF(zgłoszenia[[#This Row],[Data wpływu wniosku]]&gt;0,zgłoszenia[[#This Row],[Data wpływu wniosku]]," ")</f>
        <v>42898</v>
      </c>
      <c r="G637" s="43">
        <f>IF(zgłoszenia[[#This Row],[Data zakończenia sprawy]]&gt;0,zgłoszenia[[#This Row],[Data zakończenia sprawy]]," ")</f>
        <v>42900</v>
      </c>
      <c r="H637" s="44" t="str">
        <f>IF(zgłoszenia[[#This Row],[Sposób zakończenia]]&gt;0,zgłoszenia[[#This Row],[Sposób zakończenia]]," ")</f>
        <v>decyzja sprzeciwu</v>
      </c>
      <c r="I637" s="60" t="e">
        <f>IF(#REF!&gt;0,#REF!,"---")</f>
        <v>#REF!</v>
      </c>
    </row>
    <row r="638" spans="1:9" ht="30" x14ac:dyDescent="0.25">
      <c r="A638" s="51" t="str">
        <f>IF(zgłoszenia[[#This Row],[ID]]&gt;0,zgłoszenia[[#This Row],[Lp.]]&amp;" "&amp;zgłoszenia[[#This Row],[ID]]&amp;"
"&amp;zgłoszenia[[#This Row],[Nr kance- laryjny]]&amp;"/P/15","---")</f>
        <v>635 WŚ
12399/P/15</v>
      </c>
      <c r="B63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budynku gospodarczego 
gm. Polanów; ob.Warblewo; dz. Nr 31/3</v>
      </c>
      <c r="C638" s="28" t="str">
        <f>IF(zgłoszenia[[#This Row],[Rodzaj zgłoszenia]]&gt;0,zgłoszenia[[#This Row],[Rodzaj zgłoszenia]]," ")</f>
        <v>rozbiórka obiektu - art. 31</v>
      </c>
      <c r="D638" s="47" t="e">
        <f>IF(#REF!&gt;0,#REF!&amp;";
"&amp;#REF!," ")</f>
        <v>#REF!</v>
      </c>
      <c r="E638" s="52" t="str">
        <f ca="1">IF(zgłoszenia[BOŚ Znak sprawy]&gt;0,zgłoszenia[BOŚ Znak sprawy]&amp;"
( "&amp;zgłoszenia[czas rozpatrywania]&amp;" "&amp;"dni )"," ")</f>
        <v>BOŚ.6743.594.2017.WŚ
( 21 dni )</v>
      </c>
      <c r="F638" s="64">
        <f>IF(zgłoszenia[[#This Row],[Data wpływu wniosku]]&gt;0,zgłoszenia[[#This Row],[Data wpływu wniosku]]," ")</f>
        <v>42898</v>
      </c>
      <c r="G638" s="43">
        <f>IF(zgłoszenia[[#This Row],[Data zakończenia sprawy]]&gt;0,zgłoszenia[[#This Row],[Data zakończenia sprawy]]," ")</f>
        <v>42919</v>
      </c>
      <c r="H638" s="44" t="str">
        <f>IF(zgłoszenia[[#This Row],[Sposób zakończenia]]&gt;0,zgłoszenia[[#This Row],[Sposób zakończenia]]," ")</f>
        <v>brak sprzeciwu - zgłoszenie skuteczne</v>
      </c>
      <c r="I638" s="60" t="e">
        <f>IF(#REF!&gt;0,#REF!,"---")</f>
        <v>#REF!</v>
      </c>
    </row>
    <row r="639" spans="1:9" ht="45" x14ac:dyDescent="0.25">
      <c r="A639" s="51" t="str">
        <f>IF(zgłoszenia[[#This Row],[ID]]&gt;0,zgłoszenia[[#This Row],[Lp.]]&amp;" "&amp;zgłoszenia[[#This Row],[ID]]&amp;"
"&amp;zgłoszenia[[#This Row],[Nr kance- laryjny]]&amp;"/P/15","---")</f>
        <v>636 KŻ
12403/P/15</v>
      </c>
      <c r="B63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tymczasowy- przyczepa gastronomiczna 
gm. Mielno; ob.Gąski; dz. Nr 81/25</v>
      </c>
      <c r="C639" s="28" t="str">
        <f>IF(zgłoszenia[[#This Row],[Rodzaj zgłoszenia]]&gt;0,zgłoszenia[[#This Row],[Rodzaj zgłoszenia]]," ")</f>
        <v>tymczasowy obiekt - art. 29 ust. 1, pkt 12</v>
      </c>
      <c r="D639" s="47" t="e">
        <f>IF(#REF!&gt;0,#REF!&amp;";
"&amp;#REF!," ")</f>
        <v>#REF!</v>
      </c>
      <c r="E639" s="52" t="str">
        <f ca="1">IF(zgłoszenia[BOŚ Znak sprawy]&gt;0,zgłoszenia[BOŚ Znak sprawy]&amp;"
( "&amp;zgłoszenia[czas rozpatrywania]&amp;" "&amp;"dni )"," ")</f>
        <v>BOŚ.6743.551.2017.KŻ
( 15 dni )</v>
      </c>
      <c r="F639" s="64">
        <f>IF(zgłoszenia[[#This Row],[Data wpływu wniosku]]&gt;0,zgłoszenia[[#This Row],[Data wpływu wniosku]]," ")</f>
        <v>42898</v>
      </c>
      <c r="G639" s="43">
        <f>IF(zgłoszenia[[#This Row],[Data zakończenia sprawy]]&gt;0,zgłoszenia[[#This Row],[Data zakończenia sprawy]]," ")</f>
        <v>42913</v>
      </c>
      <c r="H639" s="44" t="str">
        <f>IF(zgłoszenia[[#This Row],[Sposób zakończenia]]&gt;0,zgłoszenia[[#This Row],[Sposób zakończenia]]," ")</f>
        <v>brak sprzeciwu - zgłoszenie skuteczne</v>
      </c>
      <c r="I639" s="60" t="e">
        <f>IF(#REF!&gt;0,#REF!,"---")</f>
        <v>#REF!</v>
      </c>
    </row>
    <row r="640" spans="1:9" ht="45" x14ac:dyDescent="0.25">
      <c r="A640" s="51" t="str">
        <f>IF(zgłoszenia[[#This Row],[ID]]&gt;0,zgłoszenia[[#This Row],[Lp.]]&amp;" "&amp;zgłoszenia[[#This Row],[ID]]&amp;"
"&amp;zgłoszenia[[#This Row],[Nr kance- laryjny]]&amp;"/P/15","---")</f>
        <v>637 ŁD
12406/P/15</v>
      </c>
      <c r="B64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wstawienie okna dachowego 
gm. Biesiekierz; ob.Stare Bielice; dz. Nr 292/1</v>
      </c>
      <c r="C640" s="28" t="str">
        <f>IF(zgłoszenia[[#This Row],[Rodzaj zgłoszenia]]&gt;0,zgłoszenia[[#This Row],[Rodzaj zgłoszenia]]," ")</f>
        <v>roboty budowlane - art. 29 ust. 2</v>
      </c>
      <c r="D640" s="47" t="e">
        <f>IF(#REF!&gt;0,#REF!&amp;";
"&amp;#REF!," ")</f>
        <v>#REF!</v>
      </c>
      <c r="E640" s="52" t="str">
        <f ca="1">IF(zgłoszenia[BOŚ Znak sprawy]&gt;0,zgłoszenia[BOŚ Znak sprawy]&amp;"
( "&amp;zgłoszenia[czas rozpatrywania]&amp;" "&amp;"dni )"," ")</f>
        <v>BOŚ.6743.582.2017.ŁD
( 56 dni )</v>
      </c>
      <c r="F640" s="64">
        <f>IF(zgłoszenia[[#This Row],[Data wpływu wniosku]]&gt;0,zgłoszenia[[#This Row],[Data wpływu wniosku]]," ")</f>
        <v>42898</v>
      </c>
      <c r="G640" s="43">
        <f>IF(zgłoszenia[[#This Row],[Data zakończenia sprawy]]&gt;0,zgłoszenia[[#This Row],[Data zakończenia sprawy]]," ")</f>
        <v>42954</v>
      </c>
      <c r="H640" s="44" t="str">
        <f>IF(zgłoszenia[[#This Row],[Sposób zakończenia]]&gt;0,zgłoszenia[[#This Row],[Sposób zakończenia]]," ")</f>
        <v>brak sprzeciwu - zgłoszenie skuteczne</v>
      </c>
      <c r="I640" s="60" t="e">
        <f>IF(#REF!&gt;0,#REF!,"---")</f>
        <v>#REF!</v>
      </c>
    </row>
    <row r="641" spans="1:9" ht="45" x14ac:dyDescent="0.25">
      <c r="A641" s="51" t="str">
        <f>IF(zgłoszenia[[#This Row],[ID]]&gt;0,zgłoszenia[[#This Row],[Lp.]]&amp;" "&amp;zgłoszenia[[#This Row],[ID]]&amp;"
"&amp;zgłoszenia[[#This Row],[Nr kance- laryjny]]&amp;"/P/15","---")</f>
        <v>638 AA
12408/P/15</v>
      </c>
      <c r="B64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kanalizacyjna 103m 
gm. Bobolice; ob.Chociwle; dz. Nr 165/7, 165/13, 165/14, 165/12, 422, 423, 424/4</v>
      </c>
      <c r="C641" s="28" t="str">
        <f>IF(zgłoszenia[[#This Row],[Rodzaj zgłoszenia]]&gt;0,zgłoszenia[[#This Row],[Rodzaj zgłoszenia]]," ")</f>
        <v>sieci art.29 ust.1 pkt 19a</v>
      </c>
      <c r="D641" s="47" t="e">
        <f>IF(#REF!&gt;0,#REF!&amp;";
"&amp;#REF!," ")</f>
        <v>#REF!</v>
      </c>
      <c r="E641" s="52" t="str">
        <f ca="1">IF(zgłoszenia[BOŚ Znak sprawy]&gt;0,zgłoszenia[BOŚ Znak sprawy]&amp;"
( "&amp;zgłoszenia[czas rozpatrywania]&amp;" "&amp;"dni )"," ")</f>
        <v>BOŚ.6748.36.2017.AA
( 32 dni )</v>
      </c>
      <c r="F641" s="64">
        <f>IF(zgłoszenia[[#This Row],[Data wpływu wniosku]]&gt;0,zgłoszenia[[#This Row],[Data wpływu wniosku]]," ")</f>
        <v>42898</v>
      </c>
      <c r="G641" s="43">
        <f>IF(zgłoszenia[[#This Row],[Data zakończenia sprawy]]&gt;0,zgłoszenia[[#This Row],[Data zakończenia sprawy]]," ")</f>
        <v>42930</v>
      </c>
      <c r="H641" s="44" t="str">
        <f>IF(zgłoszenia[[#This Row],[Sposób zakończenia]]&gt;0,zgłoszenia[[#This Row],[Sposób zakończenia]]," ")</f>
        <v>brak sprzeciwu - zgłoszenie skuteczne</v>
      </c>
      <c r="I641" s="60" t="e">
        <f>IF(#REF!&gt;0,#REF!,"---")</f>
        <v>#REF!</v>
      </c>
    </row>
    <row r="642" spans="1:9" ht="45" x14ac:dyDescent="0.25">
      <c r="A642" s="51" t="str">
        <f>IF(zgłoszenia[[#This Row],[ID]]&gt;0,zgłoszenia[[#This Row],[Lp.]]&amp;" "&amp;zgłoszenia[[#This Row],[ID]]&amp;"
"&amp;zgłoszenia[[#This Row],[Nr kance- laryjny]]&amp;"/P/15","---")</f>
        <v>639 EJ
12501/P/15</v>
      </c>
      <c r="B64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Świeszyno; ob.Niekłonice; dz. Nr 109/11</v>
      </c>
      <c r="C642" s="28" t="str">
        <f>IF(zgłoszenia[[#This Row],[Rodzaj zgłoszenia]]&gt;0,zgłoszenia[[#This Row],[Rodzaj zgłoszenia]]," ")</f>
        <v>jednorodzinne art.29 ust.1 pkt 1a</v>
      </c>
      <c r="D642" s="47" t="e">
        <f>IF(#REF!&gt;0,#REF!&amp;";
"&amp;#REF!," ")</f>
        <v>#REF!</v>
      </c>
      <c r="E642" s="52" t="str">
        <f ca="1">IF(zgłoszenia[BOŚ Znak sprawy]&gt;0,zgłoszenia[BOŚ Znak sprawy]&amp;"
( "&amp;zgłoszenia[czas rozpatrywania]&amp;" "&amp;"dni )"," ")</f>
        <v>BOŚ.6746.57.2017.EJ
( 70 dni )</v>
      </c>
      <c r="F642" s="64">
        <f>IF(zgłoszenia[[#This Row],[Data wpływu wniosku]]&gt;0,zgłoszenia[[#This Row],[Data wpływu wniosku]]," ")</f>
        <v>42899</v>
      </c>
      <c r="G642" s="43">
        <f>IF(zgłoszenia[[#This Row],[Data zakończenia sprawy]]&gt;0,zgłoszenia[[#This Row],[Data zakończenia sprawy]]," ")</f>
        <v>42969</v>
      </c>
      <c r="H642" s="44" t="str">
        <f>IF(zgłoszenia[[#This Row],[Sposób zakończenia]]&gt;0,zgłoszenia[[#This Row],[Sposób zakończenia]]," ")</f>
        <v>brak sprzeciwu - zgłoszenie skuteczne</v>
      </c>
      <c r="I642" s="60" t="e">
        <f>IF(#REF!&gt;0,#REF!,"---")</f>
        <v>#REF!</v>
      </c>
    </row>
    <row r="643" spans="1:9" ht="45" x14ac:dyDescent="0.25">
      <c r="A643" s="51" t="str">
        <f>IF(zgłoszenia[[#This Row],[ID]]&gt;0,zgłoszenia[[#This Row],[Lp.]]&amp;" "&amp;zgłoszenia[[#This Row],[ID]]&amp;"
"&amp;zgłoszenia[[#This Row],[Nr kance- laryjny]]&amp;"/P/15","---")</f>
        <v>640 SR
12562/P/15</v>
      </c>
      <c r="B64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altana- obiekt tymczasowy 
gm. Mielno; ob.Chłopy; dz. Nr 138/4</v>
      </c>
      <c r="C643" s="28" t="str">
        <f>IF(zgłoszenia[[#This Row],[Rodzaj zgłoszenia]]&gt;0,zgłoszenia[[#This Row],[Rodzaj zgłoszenia]]," ")</f>
        <v>tymczasowy obiekt - art. 29 ust. 1, pkt 12</v>
      </c>
      <c r="D643" s="47" t="e">
        <f>IF(#REF!&gt;0,#REF!&amp;";
"&amp;#REF!," ")</f>
        <v>#REF!</v>
      </c>
      <c r="E643" s="52" t="str">
        <f ca="1">IF(zgłoszenia[BOŚ Znak sprawy]&gt;0,zgłoszenia[BOŚ Znak sprawy]&amp;"
( "&amp;zgłoszenia[czas rozpatrywania]&amp;" "&amp;"dni )"," ")</f>
        <v>BOŚ.6743.559.2017.SR
( 24 dni )</v>
      </c>
      <c r="F643" s="64">
        <f>IF(zgłoszenia[[#This Row],[Data wpływu wniosku]]&gt;0,zgłoszenia[[#This Row],[Data wpływu wniosku]]," ")</f>
        <v>42899</v>
      </c>
      <c r="G643" s="43">
        <f>IF(zgłoszenia[[#This Row],[Data zakończenia sprawy]]&gt;0,zgłoszenia[[#This Row],[Data zakończenia sprawy]]," ")</f>
        <v>42923</v>
      </c>
      <c r="H643" s="44" t="str">
        <f>IF(zgłoszenia[[#This Row],[Sposób zakończenia]]&gt;0,zgłoszenia[[#This Row],[Sposób zakończenia]]," ")</f>
        <v>decyzja sprzeciwu</v>
      </c>
      <c r="I643" s="60" t="e">
        <f>IF(#REF!&gt;0,#REF!,"---")</f>
        <v>#REF!</v>
      </c>
    </row>
    <row r="644" spans="1:9" ht="45" x14ac:dyDescent="0.25">
      <c r="A644" s="51" t="str">
        <f>IF(zgłoszenia[[#This Row],[ID]]&gt;0,zgłoszenia[[#This Row],[Lp.]]&amp;" "&amp;zgłoszenia[[#This Row],[ID]]&amp;"
"&amp;zgłoszenia[[#This Row],[Nr kance- laryjny]]&amp;"/P/15","---")</f>
        <v>641 SR
12569/P/15</v>
      </c>
      <c r="B64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
gm. Mielno; ob.Mielno; dz. Nr 217/1</v>
      </c>
      <c r="C644" s="28" t="str">
        <f>IF(zgłoszenia[[#This Row],[Rodzaj zgłoszenia]]&gt;0,zgłoszenia[[#This Row],[Rodzaj zgłoszenia]]," ")</f>
        <v>tymczasowy obiekt - art. 29 ust. 1, pkt 12</v>
      </c>
      <c r="D644" s="47" t="e">
        <f>IF(#REF!&gt;0,#REF!&amp;";
"&amp;#REF!," ")</f>
        <v>#REF!</v>
      </c>
      <c r="E644" s="52" t="str">
        <f ca="1">IF(zgłoszenia[BOŚ Znak sprawy]&gt;0,zgłoszenia[BOŚ Znak sprawy]&amp;"
( "&amp;zgłoszenia[czas rozpatrywania]&amp;" "&amp;"dni )"," ")</f>
        <v>BOŚ.6743.560.2017.SR
( 20 dni )</v>
      </c>
      <c r="F644" s="64">
        <f>IF(zgłoszenia[[#This Row],[Data wpływu wniosku]]&gt;0,zgłoszenia[[#This Row],[Data wpływu wniosku]]," ")</f>
        <v>42899</v>
      </c>
      <c r="G644" s="43">
        <f>IF(zgłoszenia[[#This Row],[Data zakończenia sprawy]]&gt;0,zgłoszenia[[#This Row],[Data zakończenia sprawy]]," ")</f>
        <v>42919</v>
      </c>
      <c r="H644" s="44" t="str">
        <f>IF(zgłoszenia[[#This Row],[Sposób zakończenia]]&gt;0,zgłoszenia[[#This Row],[Sposób zakończenia]]," ")</f>
        <v>decyzja sprzeciwu</v>
      </c>
      <c r="I644" s="60" t="e">
        <f>IF(#REF!&gt;0,#REF!,"---")</f>
        <v>#REF!</v>
      </c>
    </row>
    <row r="645" spans="1:9" ht="45" x14ac:dyDescent="0.25">
      <c r="A645" s="51" t="str">
        <f>IF(zgłoszenia[[#This Row],[ID]]&gt;0,zgłoszenia[[#This Row],[Lp.]]&amp;" "&amp;zgłoszenia[[#This Row],[ID]]&amp;"
"&amp;zgłoszenia[[#This Row],[Nr kance- laryjny]]&amp;"/P/15","---")</f>
        <v>642 KŻ
12615/P/15</v>
      </c>
      <c r="B64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tymczasowy- pawilon 
gm. Mielno; ob.Sarbinowo; dz. Nr 268/1</v>
      </c>
      <c r="C645" s="28" t="str">
        <f>IF(zgłoszenia[[#This Row],[Rodzaj zgłoszenia]]&gt;0,zgłoszenia[[#This Row],[Rodzaj zgłoszenia]]," ")</f>
        <v>tymczasowy obiekt - art. 29 ust. 1, pkt 12</v>
      </c>
      <c r="D645" s="47" t="e">
        <f>IF(#REF!&gt;0,#REF!&amp;";
"&amp;#REF!," ")</f>
        <v>#REF!</v>
      </c>
      <c r="E645" s="52" t="str">
        <f ca="1">IF(zgłoszenia[BOŚ Znak sprawy]&gt;0,zgłoszenia[BOŚ Znak sprawy]&amp;"
( "&amp;zgłoszenia[czas rozpatrywania]&amp;" "&amp;"dni )"," ")</f>
        <v>BOŚ.6743.555.2017.KŻ
( 5 dni )</v>
      </c>
      <c r="F645" s="64">
        <f>IF(zgłoszenia[[#This Row],[Data wpływu wniosku]]&gt;0,zgłoszenia[[#This Row],[Data wpływu wniosku]]," ")</f>
        <v>42900</v>
      </c>
      <c r="G645" s="43">
        <f>IF(zgłoszenia[[#This Row],[Data zakończenia sprawy]]&gt;0,zgłoszenia[[#This Row],[Data zakończenia sprawy]]," ")</f>
        <v>42905</v>
      </c>
      <c r="H645" s="44" t="str">
        <f>IF(zgłoszenia[[#This Row],[Sposób zakończenia]]&gt;0,zgłoszenia[[#This Row],[Sposób zakończenia]]," ")</f>
        <v>przekazano wg właściwości</v>
      </c>
      <c r="I645" s="60" t="e">
        <f>IF(#REF!&gt;0,#REF!,"---")</f>
        <v>#REF!</v>
      </c>
    </row>
    <row r="646" spans="1:9" ht="45" x14ac:dyDescent="0.25">
      <c r="A646" s="51" t="str">
        <f>IF(zgłoszenia[[#This Row],[ID]]&gt;0,zgłoszenia[[#This Row],[Lp.]]&amp;" "&amp;zgłoszenia[[#This Row],[ID]]&amp;"
"&amp;zgłoszenia[[#This Row],[Nr kance- laryjny]]&amp;"/P/15","---")</f>
        <v>643 AŁ
12636/P/15</v>
      </c>
      <c r="B64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budynku   
gm. Mielno; ob.Mielenko; dz. Nr 56/11</v>
      </c>
      <c r="C646" s="28" t="str">
        <f>IF(zgłoszenia[[#This Row],[Rodzaj zgłoszenia]]&gt;0,zgłoszenia[[#This Row],[Rodzaj zgłoszenia]]," ")</f>
        <v>roboty budowlane - art. 29 ust. 2</v>
      </c>
      <c r="D646" s="47" t="e">
        <f>IF(#REF!&gt;0,#REF!&amp;";
"&amp;#REF!," ")</f>
        <v>#REF!</v>
      </c>
      <c r="E646" s="52" t="str">
        <f ca="1">IF(zgłoszenia[BOŚ Znak sprawy]&gt;0,zgłoszenia[BOŚ Znak sprawy]&amp;"
( "&amp;zgłoszenia[czas rozpatrywania]&amp;" "&amp;"dni )"," ")</f>
        <v>BOŚ.6743.554.2017.AŁ
( 21 dni )</v>
      </c>
      <c r="F646" s="64">
        <f>IF(zgłoszenia[[#This Row],[Data wpływu wniosku]]&gt;0,zgłoszenia[[#This Row],[Data wpływu wniosku]]," ")</f>
        <v>42900</v>
      </c>
      <c r="G646" s="43">
        <f>IF(zgłoszenia[[#This Row],[Data zakończenia sprawy]]&gt;0,zgłoszenia[[#This Row],[Data zakończenia sprawy]]," ")</f>
        <v>42921</v>
      </c>
      <c r="H646" s="44" t="str">
        <f>IF(zgłoszenia[[#This Row],[Sposób zakończenia]]&gt;0,zgłoszenia[[#This Row],[Sposób zakończenia]]," ")</f>
        <v>decyzja umorzenie</v>
      </c>
      <c r="I646" s="60" t="e">
        <f>IF(#REF!&gt;0,#REF!,"---")</f>
        <v>#REF!</v>
      </c>
    </row>
    <row r="647" spans="1:9" ht="30" x14ac:dyDescent="0.25">
      <c r="A647" s="51" t="str">
        <f>IF(zgłoszenia[[#This Row],[ID]]&gt;0,zgłoszenia[[#This Row],[Lp.]]&amp;" "&amp;zgłoszenia[[#This Row],[ID]]&amp;"
"&amp;zgłoszenia[[#This Row],[Nr kance- laryjny]]&amp;"/P/15","---")</f>
        <v>644 IN
12564/P/15</v>
      </c>
      <c r="B64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Będzino; ob.Mscice; dz. Nr 121/20</v>
      </c>
      <c r="C647" s="28" t="str">
        <f>IF(zgłoszenia[[#This Row],[Rodzaj zgłoszenia]]&gt;0,zgłoszenia[[#This Row],[Rodzaj zgłoszenia]]," ")</f>
        <v>budowa obiektu - art. 29 ust. 1</v>
      </c>
      <c r="D647" s="47" t="e">
        <f>IF(#REF!&gt;0,#REF!&amp;";
"&amp;#REF!," ")</f>
        <v>#REF!</v>
      </c>
      <c r="E647" s="52" t="str">
        <f ca="1">IF(zgłoszenia[BOŚ Znak sprawy]&gt;0,zgłoszenia[BOŚ Znak sprawy]&amp;"
( "&amp;zgłoszenia[czas rozpatrywania]&amp;" "&amp;"dni )"," ")</f>
        <v>BOŚ.6743.556.2017.IN
( 27 dni )</v>
      </c>
      <c r="F647" s="64">
        <f>IF(zgłoszenia[[#This Row],[Data wpływu wniosku]]&gt;0,zgłoszenia[[#This Row],[Data wpływu wniosku]]," ")</f>
        <v>42899</v>
      </c>
      <c r="G647" s="43">
        <f>IF(zgłoszenia[[#This Row],[Data zakończenia sprawy]]&gt;0,zgłoszenia[[#This Row],[Data zakończenia sprawy]]," ")</f>
        <v>42926</v>
      </c>
      <c r="H647" s="44" t="str">
        <f>IF(zgłoszenia[[#This Row],[Sposób zakończenia]]&gt;0,zgłoszenia[[#This Row],[Sposób zakończenia]]," ")</f>
        <v>brak sprzeciwu - zgłoszenie skuteczne</v>
      </c>
      <c r="I647" s="60" t="e">
        <f>IF(#REF!&gt;0,#REF!,"---")</f>
        <v>#REF!</v>
      </c>
    </row>
    <row r="648" spans="1:9" ht="30" x14ac:dyDescent="0.25">
      <c r="A648" s="51" t="str">
        <f>IF(zgłoszenia[[#This Row],[ID]]&gt;0,zgłoszenia[[#This Row],[Lp.]]&amp;" "&amp;zgłoszenia[[#This Row],[ID]]&amp;"
"&amp;zgłoszenia[[#This Row],[Nr kance- laryjny]]&amp;"/P/15","---")</f>
        <v>645 EJ
12810/P/15</v>
      </c>
      <c r="B64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Świeszyno; ob.Dunowo; dz. Nr 54/2</v>
      </c>
      <c r="C648" s="28" t="str">
        <f>IF(zgłoszenia[[#This Row],[Rodzaj zgłoszenia]]&gt;0,zgłoszenia[[#This Row],[Rodzaj zgłoszenia]]," ")</f>
        <v>jednorodzinne art.29 ust.1 pkt 1a</v>
      </c>
      <c r="D648" s="47" t="e">
        <f>IF(#REF!&gt;0,#REF!&amp;";
"&amp;#REF!," ")</f>
        <v>#REF!</v>
      </c>
      <c r="E648" s="52" t="str">
        <f ca="1">IF(zgłoszenia[BOŚ Znak sprawy]&gt;0,zgłoszenia[BOŚ Znak sprawy]&amp;"
( "&amp;zgłoszenia[czas rozpatrywania]&amp;" "&amp;"dni )"," ")</f>
        <v>BOŚ.6746.58.2017.EJ
( 21 dni )</v>
      </c>
      <c r="F648" s="64">
        <f>IF(zgłoszenia[[#This Row],[Data wpływu wniosku]]&gt;0,zgłoszenia[[#This Row],[Data wpływu wniosku]]," ")</f>
        <v>42902</v>
      </c>
      <c r="G648" s="43">
        <f>IF(zgłoszenia[[#This Row],[Data zakończenia sprawy]]&gt;0,zgłoszenia[[#This Row],[Data zakończenia sprawy]]," ")</f>
        <v>42923</v>
      </c>
      <c r="H648" s="44" t="str">
        <f>IF(zgłoszenia[[#This Row],[Sposób zakończenia]]&gt;0,zgłoszenia[[#This Row],[Sposób zakończenia]]," ")</f>
        <v>decyzja umorzenie</v>
      </c>
      <c r="I648" s="60" t="e">
        <f>IF(#REF!&gt;0,#REF!,"---")</f>
        <v>#REF!</v>
      </c>
    </row>
    <row r="649" spans="1:9" ht="45" x14ac:dyDescent="0.25">
      <c r="A649" s="51" t="str">
        <f>IF(zgłoszenia[[#This Row],[ID]]&gt;0,zgłoszenia[[#This Row],[Lp.]]&amp;" "&amp;zgłoszenia[[#This Row],[ID]]&amp;"
"&amp;zgłoszenia[[#This Row],[Nr kance- laryjny]]&amp;"/P/15","---")</f>
        <v>646 SR
12757/P/15</v>
      </c>
      <c r="B64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kanalizacji sanitarnej 
gm. Mielno; ob.Sarbinowo; dz. Nr 393/1, 55/1, 442, 309/17</v>
      </c>
      <c r="C649" s="28" t="str">
        <f>IF(zgłoszenia[[#This Row],[Rodzaj zgłoszenia]]&gt;0,zgłoszenia[[#This Row],[Rodzaj zgłoszenia]]," ")</f>
        <v>sieci art.29 ust.1 pkt 19a</v>
      </c>
      <c r="D649" s="47" t="e">
        <f>IF(#REF!&gt;0,#REF!&amp;";
"&amp;#REF!," ")</f>
        <v>#REF!</v>
      </c>
      <c r="E649" s="52" t="str">
        <f ca="1">IF(zgłoszenia[BOŚ Znak sprawy]&gt;0,zgłoszenia[BOŚ Znak sprawy]&amp;"
( "&amp;zgłoszenia[czas rozpatrywania]&amp;" "&amp;"dni )"," ")</f>
        <v>BOŚ.6748.39.2017.SR
( 13 dni )</v>
      </c>
      <c r="F649" s="64">
        <f>IF(zgłoszenia[[#This Row],[Data wpływu wniosku]]&gt;0,zgłoszenia[[#This Row],[Data wpływu wniosku]]," ")</f>
        <v>42902</v>
      </c>
      <c r="G649" s="43">
        <f>IF(zgłoszenia[[#This Row],[Data zakończenia sprawy]]&gt;0,zgłoszenia[[#This Row],[Data zakończenia sprawy]]," ")</f>
        <v>42915</v>
      </c>
      <c r="H649" s="44" t="str">
        <f>IF(zgłoszenia[[#This Row],[Sposób zakończenia]]&gt;0,zgłoszenia[[#This Row],[Sposób zakończenia]]," ")</f>
        <v>brak sprzeciwu - zgłoszenie skuteczne</v>
      </c>
      <c r="I649" s="60" t="e">
        <f>IF(#REF!&gt;0,#REF!,"---")</f>
        <v>#REF!</v>
      </c>
    </row>
    <row r="650" spans="1:9" ht="45" x14ac:dyDescent="0.25">
      <c r="A650" s="51" t="str">
        <f>IF(zgłoszenia[[#This Row],[ID]]&gt;0,zgłoszenia[[#This Row],[Lp.]]&amp;" "&amp;zgłoszenia[[#This Row],[ID]]&amp;"
"&amp;zgłoszenia[[#This Row],[Nr kance- laryjny]]&amp;"/P/15","---")</f>
        <v>647 ŁD
12758/P/15</v>
      </c>
      <c r="B65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wodociągowa 
gm. Bobolice; ob.Bobolice 02; dz. Nr 276/2, 277/4, 278/4, 279/9</v>
      </c>
      <c r="C650" s="28" t="str">
        <f>IF(zgłoszenia[[#This Row],[Rodzaj zgłoszenia]]&gt;0,zgłoszenia[[#This Row],[Rodzaj zgłoszenia]]," ")</f>
        <v>sieci art.29 ust.1 pkt 19a</v>
      </c>
      <c r="D650" s="47" t="e">
        <f>IF(#REF!&gt;0,#REF!&amp;";
"&amp;#REF!," ")</f>
        <v>#REF!</v>
      </c>
      <c r="E650" s="52" t="str">
        <f ca="1">IF(zgłoszenia[BOŚ Znak sprawy]&gt;0,zgłoszenia[BOŚ Znak sprawy]&amp;"
( "&amp;zgłoszenia[czas rozpatrywania]&amp;" "&amp;"dni )"," ")</f>
        <v>BOŚ.6748.38.2017.ŁD
( 19 dni )</v>
      </c>
      <c r="F650" s="64">
        <f>IF(zgłoszenia[[#This Row],[Data wpływu wniosku]]&gt;0,zgłoszenia[[#This Row],[Data wpływu wniosku]]," ")</f>
        <v>42900</v>
      </c>
      <c r="G650" s="43">
        <f>IF(zgłoszenia[[#This Row],[Data zakończenia sprawy]]&gt;0,zgłoszenia[[#This Row],[Data zakończenia sprawy]]," ")</f>
        <v>42919</v>
      </c>
      <c r="H650" s="44" t="str">
        <f>IF(zgłoszenia[[#This Row],[Sposób zakończenia]]&gt;0,zgłoszenia[[#This Row],[Sposób zakończenia]]," ")</f>
        <v>brak sprzeciwu - zgłoszenie skuteczne</v>
      </c>
      <c r="I650" s="60" t="e">
        <f>IF(#REF!&gt;0,#REF!,"---")</f>
        <v>#REF!</v>
      </c>
    </row>
    <row r="651" spans="1:9" ht="45" x14ac:dyDescent="0.25">
      <c r="A651" s="51" t="str">
        <f>IF(zgłoszenia[[#This Row],[ID]]&gt;0,zgłoszenia[[#This Row],[Lp.]]&amp;" "&amp;zgłoszenia[[#This Row],[ID]]&amp;"
"&amp;zgłoszenia[[#This Row],[Nr kance- laryjny]]&amp;"/P/15","---")</f>
        <v>648 ŁD
13018/P/15</v>
      </c>
      <c r="B65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Biesiekierz; ob.Stare Bielice; dz. Nr 40/14</v>
      </c>
      <c r="C651" s="28" t="str">
        <f>IF(zgłoszenia[[#This Row],[Rodzaj zgłoszenia]]&gt;0,zgłoszenia[[#This Row],[Rodzaj zgłoszenia]]," ")</f>
        <v>budowa obiektu - art. 29 ust. 1</v>
      </c>
      <c r="D651" s="47" t="e">
        <f>IF(#REF!&gt;0,#REF!&amp;";
"&amp;#REF!," ")</f>
        <v>#REF!</v>
      </c>
      <c r="E651" s="52" t="str">
        <f ca="1">IF(zgłoszenia[BOŚ Znak sprawy]&gt;0,zgłoszenia[BOŚ Znak sprawy]&amp;"
( "&amp;zgłoszenia[czas rozpatrywania]&amp;" "&amp;"dni )"," ")</f>
        <v>BOŚ.6743.590.2017.ŁD
( 17 dni )</v>
      </c>
      <c r="F651" s="64">
        <f>IF(zgłoszenia[[#This Row],[Data wpływu wniosku]]&gt;0,zgłoszenia[[#This Row],[Data wpływu wniosku]]," ")</f>
        <v>42906</v>
      </c>
      <c r="G651" s="43">
        <f>IF(zgłoszenia[[#This Row],[Data zakończenia sprawy]]&gt;0,zgłoszenia[[#This Row],[Data zakończenia sprawy]]," ")</f>
        <v>42923</v>
      </c>
      <c r="H651" s="44" t="str">
        <f>IF(zgłoszenia[[#This Row],[Sposób zakończenia]]&gt;0,zgłoszenia[[#This Row],[Sposób zakończenia]]," ")</f>
        <v>brak sprzeciwu - zgłoszenie skuteczne</v>
      </c>
      <c r="I651" s="60" t="e">
        <f>IF(#REF!&gt;0,#REF!,"---")</f>
        <v>#REF!</v>
      </c>
    </row>
    <row r="652" spans="1:9" ht="30" x14ac:dyDescent="0.25">
      <c r="A652" s="51" t="str">
        <f>IF(zgłoszenia[[#This Row],[ID]]&gt;0,zgłoszenia[[#This Row],[Lp.]]&amp;" "&amp;zgłoszenia[[#This Row],[ID]]&amp;"
"&amp;zgłoszenia[[#This Row],[Nr kance- laryjny]]&amp;"/P/15","---")</f>
        <v>649 WK
13006/P/15</v>
      </c>
      <c r="B65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138/29</v>
      </c>
      <c r="C652" s="28" t="str">
        <f>IF(zgłoszenia[[#This Row],[Rodzaj zgłoszenia]]&gt;0,zgłoszenia[[#This Row],[Rodzaj zgłoszenia]]," ")</f>
        <v>budowa obiektu - art. 29 ust. 1</v>
      </c>
      <c r="D652" s="47" t="e">
        <f>IF(#REF!&gt;0,#REF!&amp;";
"&amp;#REF!," ")</f>
        <v>#REF!</v>
      </c>
      <c r="E652" s="52" t="str">
        <f ca="1">IF(zgłoszenia[BOŚ Znak sprawy]&gt;0,zgłoszenia[BOŚ Znak sprawy]&amp;"
( "&amp;zgłoszenia[czas rozpatrywania]&amp;" "&amp;"dni )"," ")</f>
        <v>BOŚ.6743.562.2017.WK
( 48 dni )</v>
      </c>
      <c r="F652" s="64">
        <f>IF(zgłoszenia[[#This Row],[Data wpływu wniosku]]&gt;0,zgłoszenia[[#This Row],[Data wpływu wniosku]]," ")</f>
        <v>42906</v>
      </c>
      <c r="G652" s="43">
        <f>IF(zgłoszenia[[#This Row],[Data zakończenia sprawy]]&gt;0,zgłoszenia[[#This Row],[Data zakończenia sprawy]]," ")</f>
        <v>42954</v>
      </c>
      <c r="H652" s="44" t="str">
        <f>IF(zgłoszenia[[#This Row],[Sposób zakończenia]]&gt;0,zgłoszenia[[#This Row],[Sposób zakończenia]]," ")</f>
        <v>brak sprzeciwu - zgłoszenie skuteczne</v>
      </c>
      <c r="I652" s="60" t="e">
        <f>IF(#REF!&gt;0,#REF!,"---")</f>
        <v>#REF!</v>
      </c>
    </row>
    <row r="653" spans="1:9" ht="30" x14ac:dyDescent="0.25">
      <c r="A653" s="51" t="str">
        <f>IF(zgłoszenia[[#This Row],[ID]]&gt;0,zgłoszenia[[#This Row],[Lp.]]&amp;" "&amp;zgłoszenia[[#This Row],[ID]]&amp;"
"&amp;zgłoszenia[[#This Row],[Nr kance- laryjny]]&amp;"/P/15","---")</f>
        <v>650 ŁD
12855/P/15</v>
      </c>
      <c r="B65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Biesiekierz; ob.Cieszyn; dz. Nr 61/7</v>
      </c>
      <c r="C653" s="28" t="str">
        <f>IF(zgłoszenia[[#This Row],[Rodzaj zgłoszenia]]&gt;0,zgłoszenia[[#This Row],[Rodzaj zgłoszenia]]," ")</f>
        <v>budowa obiektu - art. 29 ust. 1</v>
      </c>
      <c r="D653" s="47" t="e">
        <f>IF(#REF!&gt;0,#REF!&amp;";
"&amp;#REF!," ")</f>
        <v>#REF!</v>
      </c>
      <c r="E653" s="52" t="str">
        <f ca="1">IF(zgłoszenia[BOŚ Znak sprawy]&gt;0,zgłoszenia[BOŚ Znak sprawy]&amp;"
( "&amp;zgłoszenia[czas rozpatrywania]&amp;" "&amp;"dni )"," ")</f>
        <v>BOŚ.6743.589.2017.ŁD
( 18 dni )</v>
      </c>
      <c r="F653" s="64">
        <f>IF(zgłoszenia[[#This Row],[Data wpływu wniosku]]&gt;0,zgłoszenia[[#This Row],[Data wpływu wniosku]]," ")</f>
        <v>42905</v>
      </c>
      <c r="G653" s="43">
        <f>IF(zgłoszenia[[#This Row],[Data zakończenia sprawy]]&gt;0,zgłoszenia[[#This Row],[Data zakończenia sprawy]]," ")</f>
        <v>42923</v>
      </c>
      <c r="H653" s="44" t="str">
        <f>IF(zgłoszenia[[#This Row],[Sposób zakończenia]]&gt;0,zgłoszenia[[#This Row],[Sposób zakończenia]]," ")</f>
        <v>decyzja umorzenie</v>
      </c>
      <c r="I653" s="60" t="e">
        <f>IF(#REF!&gt;0,#REF!,"---")</f>
        <v>#REF!</v>
      </c>
    </row>
    <row r="654" spans="1:9" ht="30" x14ac:dyDescent="0.25">
      <c r="A654" s="51" t="str">
        <f>IF(zgłoszenia[[#This Row],[ID]]&gt;0,zgłoszenia[[#This Row],[Lp.]]&amp;" "&amp;zgłoszenia[[#This Row],[ID]]&amp;"
"&amp;zgłoszenia[[#This Row],[Nr kance- laryjny]]&amp;"/P/15","---")</f>
        <v>651 AA
12881/P/15</v>
      </c>
      <c r="B65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dobudowa ganku   
gm. Polanów; ob.Polanów  ; dz. Nr 9/43</v>
      </c>
      <c r="C654" s="28" t="str">
        <f>IF(zgłoszenia[[#This Row],[Rodzaj zgłoszenia]]&gt;0,zgłoszenia[[#This Row],[Rodzaj zgłoszenia]]," ")</f>
        <v>budowa obiektu - art. 29 ust. 1</v>
      </c>
      <c r="D654" s="47" t="e">
        <f>IF(#REF!&gt;0,#REF!&amp;";
"&amp;#REF!," ")</f>
        <v>#REF!</v>
      </c>
      <c r="E654" s="52" t="str">
        <f ca="1">IF(zgłoszenia[BOŚ Znak sprawy]&gt;0,zgłoszenia[BOŚ Znak sprawy]&amp;"
( "&amp;zgłoszenia[czas rozpatrywania]&amp;" "&amp;"dni )"," ")</f>
        <v>BOŚ.6743.561.2017.AA
( 45 dni )</v>
      </c>
      <c r="F654" s="64">
        <f>IF(zgłoszenia[[#This Row],[Data wpływu wniosku]]&gt;0,zgłoszenia[[#This Row],[Data wpływu wniosku]]," ")</f>
        <v>42905</v>
      </c>
      <c r="G654" s="43">
        <f>IF(zgłoszenia[[#This Row],[Data zakończenia sprawy]]&gt;0,zgłoszenia[[#This Row],[Data zakończenia sprawy]]," ")</f>
        <v>42950</v>
      </c>
      <c r="H654" s="44" t="str">
        <f>IF(zgłoszenia[[#This Row],[Sposób zakończenia]]&gt;0,zgłoszenia[[#This Row],[Sposób zakończenia]]," ")</f>
        <v>decyzja sprzeciwu</v>
      </c>
      <c r="I654" s="60" t="e">
        <f>IF(#REF!&gt;0,#REF!,"---")</f>
        <v>#REF!</v>
      </c>
    </row>
    <row r="655" spans="1:9" ht="30" x14ac:dyDescent="0.25">
      <c r="A655" s="51" t="str">
        <f>IF(zgłoszenia[[#This Row],[ID]]&gt;0,zgłoszenia[[#This Row],[Lp.]]&amp;" "&amp;zgłoszenia[[#This Row],[ID]]&amp;"
"&amp;zgłoszenia[[#This Row],[Nr kance- laryjny]]&amp;"/P/15","---")</f>
        <v>652 AŁ
12838/P/15</v>
      </c>
      <c r="B65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ob.Gąski; dz. Nr 105/18</v>
      </c>
      <c r="C655" s="28" t="str">
        <f>IF(zgłoszenia[[#This Row],[Rodzaj zgłoszenia]]&gt;0,zgłoszenia[[#This Row],[Rodzaj zgłoszenia]]," ")</f>
        <v>budowa obiektu - art. 29 ust. 1</v>
      </c>
      <c r="D655" s="47" t="e">
        <f>IF(#REF!&gt;0,#REF!&amp;";
"&amp;#REF!," ")</f>
        <v>#REF!</v>
      </c>
      <c r="E655" s="52" t="str">
        <f ca="1">IF(zgłoszenia[BOŚ Znak sprawy]&gt;0,zgłoszenia[BOŚ Znak sprawy]&amp;"
( "&amp;zgłoszenia[czas rozpatrywania]&amp;" "&amp;"dni )"," ")</f>
        <v>BOŚ.6743.569.2017.AŁ
( 19 dni )</v>
      </c>
      <c r="F655" s="64">
        <f>IF(zgłoszenia[[#This Row],[Data wpływu wniosku]]&gt;0,zgłoszenia[[#This Row],[Data wpływu wniosku]]," ")</f>
        <v>42902</v>
      </c>
      <c r="G655" s="43">
        <f>IF(zgłoszenia[[#This Row],[Data zakończenia sprawy]]&gt;0,zgłoszenia[[#This Row],[Data zakończenia sprawy]]," ")</f>
        <v>42921</v>
      </c>
      <c r="H655" s="44" t="str">
        <f>IF(zgłoszenia[[#This Row],[Sposób zakończenia]]&gt;0,zgłoszenia[[#This Row],[Sposób zakończenia]]," ")</f>
        <v>brak sprzeciwu - zgłoszenie skuteczne</v>
      </c>
      <c r="I655" s="60" t="e">
        <f>IF(#REF!&gt;0,#REF!,"---")</f>
        <v>#REF!</v>
      </c>
    </row>
    <row r="656" spans="1:9" ht="30" x14ac:dyDescent="0.25">
      <c r="A656" s="51" t="str">
        <f>IF(zgłoszenia[[#This Row],[ID]]&gt;0,zgłoszenia[[#This Row],[Lp.]]&amp;" "&amp;zgłoszenia[[#This Row],[ID]]&amp;"
"&amp;zgłoszenia[[#This Row],[Nr kance- laryjny]]&amp;"/P/15","---")</f>
        <v>653 IN
12837/P/15</v>
      </c>
      <c r="B65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rekreacji indywidualnej 
gm. Będzino; ob.Śmiechów; dz. Nr 120/43</v>
      </c>
      <c r="C656" s="28" t="str">
        <f>IF(zgłoszenia[[#This Row],[Rodzaj zgłoszenia]]&gt;0,zgłoszenia[[#This Row],[Rodzaj zgłoszenia]]," ")</f>
        <v>budowa obiektu - art. 29 ust. 1</v>
      </c>
      <c r="D656" s="47" t="e">
        <f>IF(#REF!&gt;0,#REF!&amp;";
"&amp;#REF!," ")</f>
        <v>#REF!</v>
      </c>
      <c r="E656" s="52" t="str">
        <f ca="1">IF(zgłoszenia[BOŚ Znak sprawy]&gt;0,zgłoszenia[BOŚ Znak sprawy]&amp;"
( "&amp;zgłoszenia[czas rozpatrywania]&amp;" "&amp;"dni )"," ")</f>
        <v>BOŚ.6743.567.2017.IN
( 26 dni )</v>
      </c>
      <c r="F656" s="64">
        <f>IF(zgłoszenia[[#This Row],[Data wpływu wniosku]]&gt;0,zgłoszenia[[#This Row],[Data wpływu wniosku]]," ")</f>
        <v>42902</v>
      </c>
      <c r="G656" s="43">
        <f>IF(zgłoszenia[[#This Row],[Data zakończenia sprawy]]&gt;0,zgłoszenia[[#This Row],[Data zakończenia sprawy]]," ")</f>
        <v>42928</v>
      </c>
      <c r="H656" s="44" t="str">
        <f>IF(zgłoszenia[[#This Row],[Sposób zakończenia]]&gt;0,zgłoszenia[[#This Row],[Sposób zakończenia]]," ")</f>
        <v>bez rozpoznania</v>
      </c>
      <c r="I656" s="60" t="e">
        <f>IF(#REF!&gt;0,#REF!,"---")</f>
        <v>#REF!</v>
      </c>
    </row>
    <row r="657" spans="1:9" ht="45" x14ac:dyDescent="0.25">
      <c r="A657" s="51" t="str">
        <f>IF(zgłoszenia[[#This Row],[ID]]&gt;0,zgłoszenia[[#This Row],[Lp.]]&amp;" "&amp;zgłoszenia[[#This Row],[ID]]&amp;"
"&amp;zgłoszenia[[#This Row],[Nr kance- laryjny]]&amp;"/P/15","---")</f>
        <v>654 IN
12860/P/17/P/15</v>
      </c>
      <c r="B65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Będzino; ob.Śmiechów; dz. Nr 106/5</v>
      </c>
      <c r="C657" s="28" t="str">
        <f>IF(zgłoszenia[[#This Row],[Rodzaj zgłoszenia]]&gt;0,zgłoszenia[[#This Row],[Rodzaj zgłoszenia]]," ")</f>
        <v>budowa obiektu - art. 29 ust. 1</v>
      </c>
      <c r="D657" s="47" t="e">
        <f>IF(#REF!&gt;0,#REF!&amp;";
"&amp;#REF!," ")</f>
        <v>#REF!</v>
      </c>
      <c r="E657" s="52" t="str">
        <f ca="1">IF(zgłoszenia[BOŚ Znak sprawy]&gt;0,zgłoszenia[BOŚ Znak sprawy]&amp;"
( "&amp;zgłoszenia[czas rozpatrywania]&amp;" "&amp;"dni )"," ")</f>
        <v>BOŚ.6743.565.2017.IN
( 17 dni )</v>
      </c>
      <c r="F657" s="64">
        <f>IF(zgłoszenia[[#This Row],[Data wpływu wniosku]]&gt;0,zgłoszenia[[#This Row],[Data wpływu wniosku]]," ")</f>
        <v>42902</v>
      </c>
      <c r="G657" s="43">
        <f>IF(zgłoszenia[[#This Row],[Data zakończenia sprawy]]&gt;0,zgłoszenia[[#This Row],[Data zakończenia sprawy]]," ")</f>
        <v>42919</v>
      </c>
      <c r="H657" s="44" t="str">
        <f>IF(zgłoszenia[[#This Row],[Sposób zakończenia]]&gt;0,zgłoszenia[[#This Row],[Sposób zakończenia]]," ")</f>
        <v>brak sprzeciwu - zgłoszenie skuteczne</v>
      </c>
      <c r="I657" s="60" t="e">
        <f>IF(#REF!&gt;0,#REF!,"---")</f>
        <v>#REF!</v>
      </c>
    </row>
    <row r="658" spans="1:9" ht="45" x14ac:dyDescent="0.25">
      <c r="A658" s="51" t="str">
        <f>IF(zgłoszenia[[#This Row],[ID]]&gt;0,zgłoszenia[[#This Row],[Lp.]]&amp;" "&amp;zgłoszenia[[#This Row],[ID]]&amp;"
"&amp;zgłoszenia[[#This Row],[Nr kance- laryjny]]&amp;"/P/15","---")</f>
        <v>655 WK
12945/P/15</v>
      </c>
      <c r="B65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oraz budowa ganku 
gm. Polanów; ob.Jacinki; dz. Nr 49</v>
      </c>
      <c r="C658" s="28" t="str">
        <f>IF(zgłoszenia[[#This Row],[Rodzaj zgłoszenia]]&gt;0,zgłoszenia[[#This Row],[Rodzaj zgłoszenia]]," ")</f>
        <v>budowa obiektu - art. 29 ust. 1</v>
      </c>
      <c r="D658" s="47" t="e">
        <f>IF(#REF!&gt;0,#REF!&amp;";
"&amp;#REF!," ")</f>
        <v>#REF!</v>
      </c>
      <c r="E658" s="52" t="str">
        <f ca="1">IF(zgłoszenia[BOŚ Znak sprawy]&gt;0,zgłoszenia[BOŚ Znak sprawy]&amp;"
( "&amp;zgłoszenia[czas rozpatrywania]&amp;" "&amp;"dni )"," ")</f>
        <v>BOŚ.6743.564.2017.WK
( 15 dni )</v>
      </c>
      <c r="F658" s="64">
        <f>IF(zgłoszenia[[#This Row],[Data wpływu wniosku]]&gt;0,zgłoszenia[[#This Row],[Data wpływu wniosku]]," ")</f>
        <v>42905</v>
      </c>
      <c r="G658" s="43">
        <f>IF(zgłoszenia[[#This Row],[Data zakończenia sprawy]]&gt;0,zgłoszenia[[#This Row],[Data zakończenia sprawy]]," ")</f>
        <v>42920</v>
      </c>
      <c r="H658" s="44" t="str">
        <f>IF(zgłoszenia[[#This Row],[Sposób zakończenia]]&gt;0,zgłoszenia[[#This Row],[Sposób zakończenia]]," ")</f>
        <v>brak sprzeciwu - zgłoszenie skuteczne</v>
      </c>
      <c r="I658" s="60" t="e">
        <f>IF(#REF!&gt;0,#REF!,"---")</f>
        <v>#REF!</v>
      </c>
    </row>
    <row r="659" spans="1:9" ht="30" x14ac:dyDescent="0.25">
      <c r="A659" s="51" t="str">
        <f>IF(zgłoszenia[[#This Row],[ID]]&gt;0,zgłoszenia[[#This Row],[Lp.]]&amp;" "&amp;zgłoszenia[[#This Row],[ID]]&amp;"
"&amp;zgłoszenia[[#This Row],[Nr kance- laryjny]]&amp;"/P/15","---")</f>
        <v>656 WK
12835/P/15</v>
      </c>
      <c r="B65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przyłacze wodociągowe i kanalizacji 
gm. Manowo; ob.Rosnowo; dz. Nr 205/48</v>
      </c>
      <c r="C659" s="28" t="str">
        <f>IF(zgłoszenia[[#This Row],[Rodzaj zgłoszenia]]&gt;0,zgłoszenia[[#This Row],[Rodzaj zgłoszenia]]," ")</f>
        <v>budowa obiektu - art. 29 ust. 1</v>
      </c>
      <c r="D659" s="47" t="e">
        <f>IF(#REF!&gt;0,#REF!&amp;";
"&amp;#REF!," ")</f>
        <v>#REF!</v>
      </c>
      <c r="E659" s="52" t="str">
        <f ca="1">IF(zgłoszenia[BOŚ Znak sprawy]&gt;0,zgłoszenia[BOŚ Znak sprawy]&amp;"
( "&amp;zgłoszenia[czas rozpatrywania]&amp;" "&amp;"dni )"," ")</f>
        <v>BOŚ.6743.563.2017.WK
( 25 dni )</v>
      </c>
      <c r="F659" s="64">
        <f>IF(zgłoszenia[[#This Row],[Data wpływu wniosku]]&gt;0,zgłoszenia[[#This Row],[Data wpływu wniosku]]," ")</f>
        <v>42902</v>
      </c>
      <c r="G659" s="43">
        <f>IF(zgłoszenia[[#This Row],[Data zakończenia sprawy]]&gt;0,zgłoszenia[[#This Row],[Data zakończenia sprawy]]," ")</f>
        <v>42927</v>
      </c>
      <c r="H659" s="44" t="str">
        <f>IF(zgłoszenia[[#This Row],[Sposób zakończenia]]&gt;0,zgłoszenia[[#This Row],[Sposób zakończenia]]," ")</f>
        <v>brak sprzeciwu - zgłoszenie skuteczne</v>
      </c>
      <c r="I659" s="60" t="e">
        <f>IF(#REF!&gt;0,#REF!,"---")</f>
        <v>#REF!</v>
      </c>
    </row>
    <row r="660" spans="1:9" ht="45" x14ac:dyDescent="0.25">
      <c r="A660" s="51" t="str">
        <f>IF(zgłoszenia[[#This Row],[ID]]&gt;0,zgłoszenia[[#This Row],[Lp.]]&amp;" "&amp;zgłoszenia[[#This Row],[ID]]&amp;"
"&amp;zgłoszenia[[#This Row],[Nr kance- laryjny]]&amp;"/P/15","---")</f>
        <v>657 ŁD
12834/P/15</v>
      </c>
      <c r="B66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Biesiekierz; ob.Nowe Bielice; dz. Nr 69/3</v>
      </c>
      <c r="C660" s="28" t="str">
        <f>IF(zgłoszenia[[#This Row],[Rodzaj zgłoszenia]]&gt;0,zgłoszenia[[#This Row],[Rodzaj zgłoszenia]]," ")</f>
        <v>budowa obiektu - art. 29 ust. 1</v>
      </c>
      <c r="D660" s="47" t="e">
        <f>IF(#REF!&gt;0,#REF!&amp;";
"&amp;#REF!," ")</f>
        <v>#REF!</v>
      </c>
      <c r="E660" s="52" t="str">
        <f ca="1">IF(zgłoszenia[BOŚ Znak sprawy]&gt;0,zgłoszenia[BOŚ Znak sprawy]&amp;"
( "&amp;zgłoszenia[czas rozpatrywania]&amp;" "&amp;"dni )"," ")</f>
        <v>BOŚ.6743.588.2017.ŁD
( 21 dni )</v>
      </c>
      <c r="F660" s="64">
        <f>IF(zgłoszenia[[#This Row],[Data wpływu wniosku]]&gt;0,zgłoszenia[[#This Row],[Data wpływu wniosku]]," ")</f>
        <v>42902</v>
      </c>
      <c r="G660" s="43">
        <f>IF(zgłoszenia[[#This Row],[Data zakończenia sprawy]]&gt;0,zgłoszenia[[#This Row],[Data zakończenia sprawy]]," ")</f>
        <v>42923</v>
      </c>
      <c r="H660" s="44" t="str">
        <f>IF(zgłoszenia[[#This Row],[Sposób zakończenia]]&gt;0,zgłoszenia[[#This Row],[Sposób zakończenia]]," ")</f>
        <v>brak sprzeciwu - zgłoszenie skuteczne</v>
      </c>
      <c r="I660" s="60" t="e">
        <f>IF(#REF!&gt;0,#REF!,"---")</f>
        <v>#REF!</v>
      </c>
    </row>
    <row r="661" spans="1:9" ht="30" x14ac:dyDescent="0.25">
      <c r="A661" s="51" t="str">
        <f>IF(zgłoszenia[[#This Row],[ID]]&gt;0,zgłoszenia[[#This Row],[Lp.]]&amp;" "&amp;zgłoszenia[[#This Row],[ID]]&amp;"
"&amp;zgłoszenia[[#This Row],[Nr kance- laryjny]]&amp;"/P/15","---")</f>
        <v>658 IN
12836/P/15</v>
      </c>
      <c r="B66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dwie wiaty  
gm. Będzino; ob.Śmiechów; dz. Nr 120/43</v>
      </c>
      <c r="C661" s="28" t="str">
        <f>IF(zgłoszenia[[#This Row],[Rodzaj zgłoszenia]]&gt;0,zgłoszenia[[#This Row],[Rodzaj zgłoszenia]]," ")</f>
        <v>budowa obiektu - art. 29 ust. 1</v>
      </c>
      <c r="D661" s="47" t="e">
        <f>IF(#REF!&gt;0,#REF!&amp;";
"&amp;#REF!," ")</f>
        <v>#REF!</v>
      </c>
      <c r="E661" s="52" t="str">
        <f ca="1">IF(zgłoszenia[BOŚ Znak sprawy]&gt;0,zgłoszenia[BOŚ Znak sprawy]&amp;"
( "&amp;zgłoszenia[czas rozpatrywania]&amp;" "&amp;"dni )"," ")</f>
        <v>BOŚ.6743.566.2017.IN
( 28 dni )</v>
      </c>
      <c r="F661" s="64">
        <f>IF(zgłoszenia[[#This Row],[Data wpływu wniosku]]&gt;0,zgłoszenia[[#This Row],[Data wpływu wniosku]]," ")</f>
        <v>42902</v>
      </c>
      <c r="G661" s="43">
        <f>IF(zgłoszenia[[#This Row],[Data zakończenia sprawy]]&gt;0,zgłoszenia[[#This Row],[Data zakończenia sprawy]]," ")</f>
        <v>42930</v>
      </c>
      <c r="H661" s="44" t="str">
        <f>IF(zgłoszenia[[#This Row],[Sposób zakończenia]]&gt;0,zgłoszenia[[#This Row],[Sposób zakończenia]]," ")</f>
        <v>bez rozpoznania</v>
      </c>
      <c r="I661" s="60" t="e">
        <f>IF(#REF!&gt;0,#REF!,"---")</f>
        <v>#REF!</v>
      </c>
    </row>
    <row r="662" spans="1:9" ht="30" x14ac:dyDescent="0.25">
      <c r="A662" s="51" t="str">
        <f>IF(zgłoszenia[[#This Row],[ID]]&gt;0,zgłoszenia[[#This Row],[Lp.]]&amp;" "&amp;zgłoszenia[[#This Row],[ID]]&amp;"
"&amp;zgłoszenia[[#This Row],[Nr kance- laryjny]]&amp;"/P/15","---")</f>
        <v>659 AŁ
13123/P/15</v>
      </c>
      <c r="B66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138/29</v>
      </c>
      <c r="C662" s="28" t="str">
        <f>IF(zgłoszenia[[#This Row],[Rodzaj zgłoszenia]]&gt;0,zgłoszenia[[#This Row],[Rodzaj zgłoszenia]]," ")</f>
        <v>budowa obiektu - art. 29 ust. 1</v>
      </c>
      <c r="D662" s="47" t="e">
        <f>IF(#REF!&gt;0,#REF!&amp;";
"&amp;#REF!," ")</f>
        <v>#REF!</v>
      </c>
      <c r="E662" s="52" t="str">
        <f ca="1">IF(zgłoszenia[BOŚ Znak sprawy]&gt;0,zgłoszenia[BOŚ Znak sprawy]&amp;"
( "&amp;zgłoszenia[czas rozpatrywania]&amp;" "&amp;"dni )"," ")</f>
        <v>BOŚ.6743.568.2017.AŁ
( 9 dni )</v>
      </c>
      <c r="F662" s="64">
        <f>IF(zgłoszenia[[#This Row],[Data wpływu wniosku]]&gt;0,zgłoszenia[[#This Row],[Data wpływu wniosku]]," ")</f>
        <v>42907</v>
      </c>
      <c r="G662" s="43">
        <f>IF(zgłoszenia[[#This Row],[Data zakończenia sprawy]]&gt;0,zgłoszenia[[#This Row],[Data zakończenia sprawy]]," ")</f>
        <v>42916</v>
      </c>
      <c r="H662" s="44" t="str">
        <f>IF(zgłoszenia[[#This Row],[Sposób zakończenia]]&gt;0,zgłoszenia[[#This Row],[Sposób zakończenia]]," ")</f>
        <v>brak sprzeciwu - zgłoszenie skuteczne</v>
      </c>
      <c r="I662" s="60" t="e">
        <f>IF(#REF!&gt;0,#REF!,"---")</f>
        <v>#REF!</v>
      </c>
    </row>
    <row r="663" spans="1:9" ht="45" x14ac:dyDescent="0.25">
      <c r="A663" s="51" t="str">
        <f>IF(zgłoszenia[[#This Row],[ID]]&gt;0,zgłoszenia[[#This Row],[Lp.]]&amp;" "&amp;zgłoszenia[[#This Row],[ID]]&amp;"
"&amp;zgłoszenia[[#This Row],[Nr kance- laryjny]]&amp;"/P/15","---")</f>
        <v>660 SR
13314/P/15</v>
      </c>
      <c r="B66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
gm. Bobolice; ob.Chlebowo; dz. Nr 31, 37, 43/1</v>
      </c>
      <c r="C663" s="28" t="str">
        <f>IF(zgłoszenia[[#This Row],[Rodzaj zgłoszenia]]&gt;0,zgłoszenia[[#This Row],[Rodzaj zgłoszenia]]," ")</f>
        <v>budowa obiektu - art. 29 ust. 1</v>
      </c>
      <c r="D663" s="47" t="e">
        <f>IF(#REF!&gt;0,#REF!&amp;";
"&amp;#REF!," ")</f>
        <v>#REF!</v>
      </c>
      <c r="E663" s="52" t="str">
        <f ca="1">IF(zgłoszenia[BOŚ Znak sprawy]&gt;0,zgłoszenia[BOŚ Znak sprawy]&amp;"
( "&amp;zgłoszenia[czas rozpatrywania]&amp;" "&amp;"dni )"," ")</f>
        <v>BOŚ.6743.600.2017.SR
( 8 dni )</v>
      </c>
      <c r="F663" s="64">
        <f>IF(zgłoszenia[[#This Row],[Data wpływu wniosku]]&gt;0,zgłoszenia[[#This Row],[Data wpływu wniosku]]," ")</f>
        <v>42908</v>
      </c>
      <c r="G663" s="43">
        <f>IF(zgłoszenia[[#This Row],[Data zakończenia sprawy]]&gt;0,zgłoszenia[[#This Row],[Data zakończenia sprawy]]," ")</f>
        <v>42916</v>
      </c>
      <c r="H663" s="44" t="str">
        <f>IF(zgłoszenia[[#This Row],[Sposób zakończenia]]&gt;0,zgłoszenia[[#This Row],[Sposób zakończenia]]," ")</f>
        <v>brak sprzeciwu - zgłoszenie skuteczne</v>
      </c>
      <c r="I663" s="60" t="e">
        <f>IF(#REF!&gt;0,#REF!,"---")</f>
        <v>#REF!</v>
      </c>
    </row>
    <row r="664" spans="1:9" ht="45" x14ac:dyDescent="0.25">
      <c r="A664" s="51" t="str">
        <f>IF(zgłoszenia[[#This Row],[ID]]&gt;0,zgłoszenia[[#This Row],[Lp.]]&amp;" "&amp;zgłoszenia[[#This Row],[ID]]&amp;"
"&amp;zgłoszenia[[#This Row],[Nr kance- laryjny]]&amp;"/P/15","---")</f>
        <v>661 MS
13313/P/15</v>
      </c>
      <c r="B66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i kanalizacji 
gm. Sianów; ob.Sianów; dz. Nr 90/1, 90/3, 90/4</v>
      </c>
      <c r="C664" s="28" t="str">
        <f>IF(zgłoszenia[[#This Row],[Rodzaj zgłoszenia]]&gt;0,zgłoszenia[[#This Row],[Rodzaj zgłoszenia]]," ")</f>
        <v>budowa obiektu - art. 29 ust. 1</v>
      </c>
      <c r="D664" s="47" t="e">
        <f>IF(#REF!&gt;0,#REF!&amp;";
"&amp;#REF!," ")</f>
        <v>#REF!</v>
      </c>
      <c r="E664" s="52" t="str">
        <f ca="1">IF(zgłoszenia[BOŚ Znak sprawy]&gt;0,zgłoszenia[BOŚ Znak sprawy]&amp;"
( "&amp;zgłoszenia[czas rozpatrywania]&amp;" "&amp;"dni )"," ")</f>
        <v>BOŚ.6743.576.2017.MS
( 21 dni )</v>
      </c>
      <c r="F664" s="64">
        <f>IF(zgłoszenia[[#This Row],[Data wpływu wniosku]]&gt;0,zgłoszenia[[#This Row],[Data wpływu wniosku]]," ")</f>
        <v>42908</v>
      </c>
      <c r="G664" s="43">
        <f>IF(zgłoszenia[[#This Row],[Data zakończenia sprawy]]&gt;0,zgłoszenia[[#This Row],[Data zakończenia sprawy]]," ")</f>
        <v>42929</v>
      </c>
      <c r="H664" s="44" t="str">
        <f>IF(zgłoszenia[[#This Row],[Sposób zakończenia]]&gt;0,zgłoszenia[[#This Row],[Sposób zakończenia]]," ")</f>
        <v>brak sprzeciwu - zgłoszenie skuteczne</v>
      </c>
      <c r="I664" s="60" t="e">
        <f>IF(#REF!&gt;0,#REF!,"---")</f>
        <v>#REF!</v>
      </c>
    </row>
    <row r="665" spans="1:9" ht="45" x14ac:dyDescent="0.25">
      <c r="A665" s="51" t="str">
        <f>IF(zgłoszenia[[#This Row],[ID]]&gt;0,zgłoszenia[[#This Row],[Lp.]]&amp;" "&amp;zgłoszenia[[#This Row],[ID]]&amp;"
"&amp;zgłoszenia[[#This Row],[Nr kance- laryjny]]&amp;"/P/15","---")</f>
        <v>662 AŁ
13189/P/15</v>
      </c>
      <c r="B66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wiaty przystankowe w ciągu drogi powiatowej i remont przystanku w Mielnie 
gm. Mielno; ob.Mielno; dz. Nr 440, 212/13</v>
      </c>
      <c r="C665" s="28" t="str">
        <f>IF(zgłoszenia[[#This Row],[Rodzaj zgłoszenia]]&gt;0,zgłoszenia[[#This Row],[Rodzaj zgłoszenia]]," ")</f>
        <v>roboty budowlane - art. 29 ust. 2</v>
      </c>
      <c r="D665" s="47" t="e">
        <f>IF(#REF!&gt;0,#REF!&amp;";
"&amp;#REF!," ")</f>
        <v>#REF!</v>
      </c>
      <c r="E665" s="52" t="str">
        <f ca="1">IF(zgłoszenia[BOŚ Znak sprawy]&gt;0,zgłoszenia[BOŚ Znak sprawy]&amp;"
( "&amp;zgłoszenia[czas rozpatrywania]&amp;" "&amp;"dni )"," ")</f>
        <v>BOŚ.6743.612.2017.AŁ
( 9 dni )</v>
      </c>
      <c r="F665" s="64">
        <f>IF(zgłoszenia[[#This Row],[Data wpływu wniosku]]&gt;0,zgłoszenia[[#This Row],[Data wpływu wniosku]]," ")</f>
        <v>42907</v>
      </c>
      <c r="G665" s="43">
        <f>IF(zgłoszenia[[#This Row],[Data zakończenia sprawy]]&gt;0,zgłoszenia[[#This Row],[Data zakończenia sprawy]]," ")</f>
        <v>42916</v>
      </c>
      <c r="H665" s="44" t="str">
        <f>IF(zgłoszenia[[#This Row],[Sposób zakończenia]]&gt;0,zgłoszenia[[#This Row],[Sposób zakończenia]]," ")</f>
        <v>brak sprzeciwu - zgłoszenie skuteczne</v>
      </c>
      <c r="I665" s="60" t="e">
        <f>IF(#REF!&gt;0,#REF!,"---")</f>
        <v>#REF!</v>
      </c>
    </row>
    <row r="666" spans="1:9" ht="60" x14ac:dyDescent="0.25">
      <c r="A666" s="51" t="str">
        <f>IF(zgłoszenia[[#This Row],[ID]]&gt;0,zgłoszenia[[#This Row],[Lp.]]&amp;" "&amp;zgłoszenia[[#This Row],[ID]]&amp;"
"&amp;zgłoszenia[[#This Row],[Nr kance- laryjny]]&amp;"/P/15","---")</f>
        <v>663 AŁ
13190/P/15</v>
      </c>
      <c r="B66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peronu przystankowego w ciągu drogi powiatowej i wymiana wiaty przystankowej w Mielenku 
gm. Mielno; ob.Mielenko; dz. Nr 73, 27/3</v>
      </c>
      <c r="C666" s="28" t="str">
        <f>IF(zgłoszenia[[#This Row],[Rodzaj zgłoszenia]]&gt;0,zgłoszenia[[#This Row],[Rodzaj zgłoszenia]]," ")</f>
        <v>roboty budowlane - art. 29 ust. 2</v>
      </c>
      <c r="D666" s="47" t="e">
        <f>IF(#REF!&gt;0,#REF!&amp;";
"&amp;#REF!," ")</f>
        <v>#REF!</v>
      </c>
      <c r="E666" s="52" t="str">
        <f ca="1">IF(zgłoszenia[BOŚ Znak sprawy]&gt;0,zgłoszenia[BOŚ Znak sprawy]&amp;"
( "&amp;zgłoszenia[czas rozpatrywania]&amp;" "&amp;"dni )"," ")</f>
        <v>BOŚ.6743.611.2017.AŁ
( 9 dni )</v>
      </c>
      <c r="F666" s="64">
        <f>IF(zgłoszenia[[#This Row],[Data wpływu wniosku]]&gt;0,zgłoszenia[[#This Row],[Data wpływu wniosku]]," ")</f>
        <v>42907</v>
      </c>
      <c r="G666" s="43">
        <f>IF(zgłoszenia[[#This Row],[Data zakończenia sprawy]]&gt;0,zgłoszenia[[#This Row],[Data zakończenia sprawy]]," ")</f>
        <v>42916</v>
      </c>
      <c r="H666" s="44" t="str">
        <f>IF(zgłoszenia[[#This Row],[Sposób zakończenia]]&gt;0,zgłoszenia[[#This Row],[Sposób zakończenia]]," ")</f>
        <v>brak sprzeciwu - zgłoszenie skuteczne</v>
      </c>
      <c r="I666" s="60" t="e">
        <f>IF(#REF!&gt;0,#REF!,"---")</f>
        <v>#REF!</v>
      </c>
    </row>
    <row r="667" spans="1:9" ht="30" x14ac:dyDescent="0.25">
      <c r="A667" s="51" t="str">
        <f>IF(zgłoszenia[[#This Row],[ID]]&gt;0,zgłoszenia[[#This Row],[Lp.]]&amp;" "&amp;zgłoszenia[[#This Row],[ID]]&amp;"
"&amp;zgłoszenia[[#This Row],[Nr kance- laryjny]]&amp;"/P/15","---")</f>
        <v>664 ŁD
13317/P/15</v>
      </c>
      <c r="B66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Biesiekierz; ob.Biesiekierz; dz. Nr 2/68</v>
      </c>
      <c r="C667" s="28" t="str">
        <f>IF(zgłoszenia[[#This Row],[Rodzaj zgłoszenia]]&gt;0,zgłoszenia[[#This Row],[Rodzaj zgłoszenia]]," ")</f>
        <v>budowa obiektu - art. 29 ust. 1</v>
      </c>
      <c r="D667" s="47" t="e">
        <f>IF(#REF!&gt;0,#REF!&amp;";
"&amp;#REF!," ")</f>
        <v>#REF!</v>
      </c>
      <c r="E667" s="52" t="str">
        <f ca="1">IF(zgłoszenia[BOŚ Znak sprawy]&gt;0,zgłoszenia[BOŚ Znak sprawy]&amp;"
( "&amp;zgłoszenia[czas rozpatrywania]&amp;" "&amp;"dni )"," ")</f>
        <v>BOŚ.6743.593.2017.ŁD
( 7 dni )</v>
      </c>
      <c r="F667" s="64">
        <f>IF(zgłoszenia[[#This Row],[Data wpływu wniosku]]&gt;0,zgłoszenia[[#This Row],[Data wpływu wniosku]]," ")</f>
        <v>42908</v>
      </c>
      <c r="G667" s="43">
        <f>IF(zgłoszenia[[#This Row],[Data zakończenia sprawy]]&gt;0,zgłoszenia[[#This Row],[Data zakończenia sprawy]]," ")</f>
        <v>42915</v>
      </c>
      <c r="H667" s="44" t="str">
        <f>IF(zgłoszenia[[#This Row],[Sposób zakończenia]]&gt;0,zgłoszenia[[#This Row],[Sposób zakończenia]]," ")</f>
        <v>brak sprzeciwu - zgłoszenie skuteczne</v>
      </c>
      <c r="I667" s="60" t="e">
        <f>IF(#REF!&gt;0,#REF!,"---")</f>
        <v>#REF!</v>
      </c>
    </row>
    <row r="668" spans="1:9" ht="30" x14ac:dyDescent="0.25">
      <c r="A668" s="51" t="str">
        <f>IF(zgłoszenia[[#This Row],[ID]]&gt;0,zgłoszenia[[#This Row],[Lp.]]&amp;" "&amp;zgłoszenia[[#This Row],[ID]]&amp;"
"&amp;zgłoszenia[[#This Row],[Nr kance- laryjny]]&amp;"/P/15","---")</f>
        <v>665 ŁD
13191/P/15</v>
      </c>
      <c r="B66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 budynek gospodarczy 
gm. Biesiekierz; ob.Stare Bielice; dz. Nr 167</v>
      </c>
      <c r="C668" s="28" t="str">
        <f>IF(zgłoszenia[[#This Row],[Rodzaj zgłoszenia]]&gt;0,zgłoszenia[[#This Row],[Rodzaj zgłoszenia]]," ")</f>
        <v>rozbiórka obiektu - art. 31</v>
      </c>
      <c r="D668" s="47" t="e">
        <f>IF(#REF!&gt;0,#REF!&amp;";
"&amp;#REF!," ")</f>
        <v>#REF!</v>
      </c>
      <c r="E668" s="52" t="str">
        <f ca="1">IF(zgłoszenia[BOŚ Znak sprawy]&gt;0,zgłoszenia[BOŚ Znak sprawy]&amp;"
( "&amp;zgłoszenia[czas rozpatrywania]&amp;" "&amp;"dni )"," ")</f>
        <v>BOŚ.6743.591.2017.ŁD
( 6 dni )</v>
      </c>
      <c r="F668" s="64">
        <f>IF(zgłoszenia[[#This Row],[Data wpływu wniosku]]&gt;0,zgłoszenia[[#This Row],[Data wpływu wniosku]]," ")</f>
        <v>42907</v>
      </c>
      <c r="G668" s="43">
        <f>IF(zgłoszenia[[#This Row],[Data zakończenia sprawy]]&gt;0,zgłoszenia[[#This Row],[Data zakończenia sprawy]]," ")</f>
        <v>42913</v>
      </c>
      <c r="H668" s="44" t="str">
        <f>IF(zgłoszenia[[#This Row],[Sposób zakończenia]]&gt;0,zgłoszenia[[#This Row],[Sposób zakończenia]]," ")</f>
        <v>brak sprzeciwu - zgłoszenie skuteczne</v>
      </c>
      <c r="I668" s="60" t="e">
        <f>IF(#REF!&gt;0,#REF!,"---")</f>
        <v>#REF!</v>
      </c>
    </row>
    <row r="669" spans="1:9" ht="30" x14ac:dyDescent="0.25">
      <c r="A669" s="51" t="str">
        <f>IF(zgłoszenia[[#This Row],[ID]]&gt;0,zgłoszenia[[#This Row],[Lp.]]&amp;" "&amp;zgłoszenia[[#This Row],[ID]]&amp;"
"&amp;zgłoszenia[[#This Row],[Nr kance- laryjny]]&amp;"/P/15","---")</f>
        <v>666 ŁD
13183/P/15</v>
      </c>
      <c r="B66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Biesiekierz; ob.Parnowo; dz. Nr 329</v>
      </c>
      <c r="C669" s="28" t="str">
        <f>IF(zgłoszenia[[#This Row],[Rodzaj zgłoszenia]]&gt;0,zgłoszenia[[#This Row],[Rodzaj zgłoszenia]]," ")</f>
        <v>budowa obiektu - art. 29 ust. 1</v>
      </c>
      <c r="D669" s="47" t="e">
        <f>IF(#REF!&gt;0,#REF!&amp;";
"&amp;#REF!," ")</f>
        <v>#REF!</v>
      </c>
      <c r="E669" s="52" t="str">
        <f ca="1">IF(zgłoszenia[BOŚ Znak sprawy]&gt;0,zgłoszenia[BOŚ Znak sprawy]&amp;"
( "&amp;zgłoszenia[czas rozpatrywania]&amp;" "&amp;"dni )"," ")</f>
        <v>BOŚ.6743.592.2017.ŁD
( 6 dni )</v>
      </c>
      <c r="F669" s="64">
        <f>IF(zgłoszenia[[#This Row],[Data wpływu wniosku]]&gt;0,zgłoszenia[[#This Row],[Data wpływu wniosku]]," ")</f>
        <v>42907</v>
      </c>
      <c r="G669" s="43">
        <f>IF(zgłoszenia[[#This Row],[Data zakończenia sprawy]]&gt;0,zgłoszenia[[#This Row],[Data zakończenia sprawy]]," ")</f>
        <v>42913</v>
      </c>
      <c r="H669" s="44" t="str">
        <f>IF(zgłoszenia[[#This Row],[Sposób zakończenia]]&gt;0,zgłoszenia[[#This Row],[Sposób zakończenia]]," ")</f>
        <v>brak sprzeciwu - zgłoszenie skuteczne</v>
      </c>
      <c r="I669" s="60" t="e">
        <f>IF(#REF!&gt;0,#REF!,"---")</f>
        <v>#REF!</v>
      </c>
    </row>
    <row r="670" spans="1:9" ht="30" x14ac:dyDescent="0.25">
      <c r="A670" s="51" t="str">
        <f>IF(zgłoszenia[[#This Row],[ID]]&gt;0,zgłoszenia[[#This Row],[Lp.]]&amp;" "&amp;zgłoszenia[[#This Row],[ID]]&amp;"
"&amp;zgłoszenia[[#This Row],[Nr kance- laryjny]]&amp;"/P/15","---")</f>
        <v>667 WK
13207/P/15</v>
      </c>
      <c r="B67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wiata wolnostojąca 
gm. Mielno; ob.Chłopy; dz. Nr 29/19</v>
      </c>
      <c r="C670" s="28" t="str">
        <f>IF(zgłoszenia[[#This Row],[Rodzaj zgłoszenia]]&gt;0,zgłoszenia[[#This Row],[Rodzaj zgłoszenia]]," ")</f>
        <v>budowa obiektu - art. 29 ust. 1</v>
      </c>
      <c r="D670" s="47" t="e">
        <f>IF(#REF!&gt;0,#REF!&amp;";
"&amp;#REF!," ")</f>
        <v>#REF!</v>
      </c>
      <c r="E670" s="52" t="str">
        <f ca="1">IF(zgłoszenia[BOŚ Znak sprawy]&gt;0,zgłoszenia[BOŚ Znak sprawy]&amp;"
( "&amp;zgłoszenia[czas rozpatrywania]&amp;" "&amp;"dni )"," ")</f>
        <v>BOŚ.6743.570.2017.WK
( 19 dni )</v>
      </c>
      <c r="F670" s="64">
        <f>IF(zgłoszenia[[#This Row],[Data wpływu wniosku]]&gt;0,zgłoszenia[[#This Row],[Data wpływu wniosku]]," ")</f>
        <v>42907</v>
      </c>
      <c r="G670" s="43">
        <f>IF(zgłoszenia[[#This Row],[Data zakończenia sprawy]]&gt;0,zgłoszenia[[#This Row],[Data zakończenia sprawy]]," ")</f>
        <v>42926</v>
      </c>
      <c r="H670" s="44" t="str">
        <f>IF(zgłoszenia[[#This Row],[Sposób zakończenia]]&gt;0,zgłoszenia[[#This Row],[Sposób zakończenia]]," ")</f>
        <v>decyzja umorzenie</v>
      </c>
      <c r="I670" s="60" t="e">
        <f>IF(#REF!&gt;0,#REF!,"---")</f>
        <v>#REF!</v>
      </c>
    </row>
    <row r="671" spans="1:9" ht="30" x14ac:dyDescent="0.25">
      <c r="A671" s="51" t="str">
        <f>IF(zgłoszenia[[#This Row],[ID]]&gt;0,zgłoszenia[[#This Row],[Lp.]]&amp;" "&amp;zgłoszenia[[#This Row],[ID]]&amp;"
"&amp;zgłoszenia[[#This Row],[Nr kance- laryjny]]&amp;"/P/15","---")</f>
        <v>668 WK
13208/P/15</v>
      </c>
      <c r="B67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altana wolnostojąca 
gm. Mielno; ob.Sarbinowo; dz. Nr 440/14</v>
      </c>
      <c r="C671" s="28" t="str">
        <f>IF(zgłoszenia[[#This Row],[Rodzaj zgłoszenia]]&gt;0,zgłoszenia[[#This Row],[Rodzaj zgłoszenia]]," ")</f>
        <v>budowa obiektu - art. 29 ust. 1</v>
      </c>
      <c r="D671" s="47" t="e">
        <f>IF(#REF!&gt;0,#REF!&amp;";
"&amp;#REF!," ")</f>
        <v>#REF!</v>
      </c>
      <c r="E671" s="52" t="str">
        <f ca="1">IF(zgłoszenia[BOŚ Znak sprawy]&gt;0,zgłoszenia[BOŚ Znak sprawy]&amp;"
( "&amp;zgłoszenia[czas rozpatrywania]&amp;" "&amp;"dni )"," ")</f>
        <v>BOŚ.6743.571.2017.WK
( 36 dni )</v>
      </c>
      <c r="F671" s="64">
        <f>IF(zgłoszenia[[#This Row],[Data wpływu wniosku]]&gt;0,zgłoszenia[[#This Row],[Data wpływu wniosku]]," ")</f>
        <v>42907</v>
      </c>
      <c r="G671" s="43">
        <f>IF(zgłoszenia[[#This Row],[Data zakończenia sprawy]]&gt;0,zgłoszenia[[#This Row],[Data zakończenia sprawy]]," ")</f>
        <v>42943</v>
      </c>
      <c r="H671" s="44" t="str">
        <f>IF(zgłoszenia[[#This Row],[Sposób zakończenia]]&gt;0,zgłoszenia[[#This Row],[Sposób zakończenia]]," ")</f>
        <v>odmowa wszczęcia</v>
      </c>
      <c r="I671" s="60" t="e">
        <f>IF(#REF!&gt;0,#REF!,"---")</f>
        <v>#REF!</v>
      </c>
    </row>
    <row r="672" spans="1:9" ht="30" x14ac:dyDescent="0.25">
      <c r="A672" s="51" t="str">
        <f>IF(zgłoszenia[[#This Row],[ID]]&gt;0,zgłoszenia[[#This Row],[Lp.]]&amp;" "&amp;zgłoszenia[[#This Row],[ID]]&amp;"
"&amp;zgłoszenia[[#This Row],[Nr kance- laryjny]]&amp;"/P/15","---")</f>
        <v>669 WK
13210/P/15</v>
      </c>
      <c r="B67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altana wolnostojąca 
gm. Mielno; ob.Sarbinowo; dz. Nr 440/11</v>
      </c>
      <c r="C672" s="28" t="str">
        <f>IF(zgłoszenia[[#This Row],[Rodzaj zgłoszenia]]&gt;0,zgłoszenia[[#This Row],[Rodzaj zgłoszenia]]," ")</f>
        <v>budowa obiektu - art. 29 ust. 1</v>
      </c>
      <c r="D672" s="47" t="e">
        <f>IF(#REF!&gt;0,#REF!&amp;";
"&amp;#REF!," ")</f>
        <v>#REF!</v>
      </c>
      <c r="E672" s="52" t="str">
        <f ca="1">IF(zgłoszenia[BOŚ Znak sprawy]&gt;0,zgłoszenia[BOŚ Znak sprawy]&amp;"
( "&amp;zgłoszenia[czas rozpatrywania]&amp;" "&amp;"dni )"," ")</f>
        <v>BOŚ.6743.573.2017.WK
( 36 dni )</v>
      </c>
      <c r="F672" s="64">
        <f>IF(zgłoszenia[[#This Row],[Data wpływu wniosku]]&gt;0,zgłoszenia[[#This Row],[Data wpływu wniosku]]," ")</f>
        <v>42907</v>
      </c>
      <c r="G672" s="43">
        <f>IF(zgłoszenia[[#This Row],[Data zakończenia sprawy]]&gt;0,zgłoszenia[[#This Row],[Data zakończenia sprawy]]," ")</f>
        <v>42943</v>
      </c>
      <c r="H672" s="44" t="str">
        <f>IF(zgłoszenia[[#This Row],[Sposób zakończenia]]&gt;0,zgłoszenia[[#This Row],[Sposób zakończenia]]," ")</f>
        <v>odmowa wszczęcia</v>
      </c>
      <c r="I672" s="60" t="e">
        <f>IF(#REF!&gt;0,#REF!,"---")</f>
        <v>#REF!</v>
      </c>
    </row>
    <row r="673" spans="1:9" ht="30" x14ac:dyDescent="0.25">
      <c r="A673" s="51" t="str">
        <f>IF(zgłoszenia[[#This Row],[ID]]&gt;0,zgłoszenia[[#This Row],[Lp.]]&amp;" "&amp;zgłoszenia[[#This Row],[ID]]&amp;"
"&amp;zgłoszenia[[#This Row],[Nr kance- laryjny]]&amp;"/P/15","---")</f>
        <v>670 WK
13211/P/15</v>
      </c>
      <c r="B67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ob.Chłopy; dz. Nr 150/7</v>
      </c>
      <c r="C673" s="28" t="str">
        <f>IF(zgłoszenia[[#This Row],[Rodzaj zgłoszenia]]&gt;0,zgłoszenia[[#This Row],[Rodzaj zgłoszenia]]," ")</f>
        <v>budowa obiektu - art. 29 ust. 1</v>
      </c>
      <c r="D673" s="47" t="e">
        <f>IF(#REF!&gt;0,#REF!&amp;";
"&amp;#REF!," ")</f>
        <v>#REF!</v>
      </c>
      <c r="E673" s="52" t="str">
        <f ca="1">IF(zgłoszenia[BOŚ Znak sprawy]&gt;0,zgłoszenia[BOŚ Znak sprawy]&amp;"
( "&amp;zgłoszenia[czas rozpatrywania]&amp;" "&amp;"dni )"," ")</f>
        <v>BOŚ.6743.574.2017.WK
( 21 dni )</v>
      </c>
      <c r="F673" s="64">
        <f>IF(zgłoszenia[[#This Row],[Data wpływu wniosku]]&gt;0,zgłoszenia[[#This Row],[Data wpływu wniosku]]," ")</f>
        <v>42907</v>
      </c>
      <c r="G673" s="43">
        <f>IF(zgłoszenia[[#This Row],[Data zakończenia sprawy]]&gt;0,zgłoszenia[[#This Row],[Data zakończenia sprawy]]," ")</f>
        <v>42928</v>
      </c>
      <c r="H673" s="44" t="str">
        <f>IF(zgłoszenia[[#This Row],[Sposób zakończenia]]&gt;0,zgłoszenia[[#This Row],[Sposób zakończenia]]," ")</f>
        <v>brak sprzeciwu - zgłoszenie skuteczne</v>
      </c>
      <c r="I673" s="60" t="e">
        <f>IF(#REF!&gt;0,#REF!,"---")</f>
        <v>#REF!</v>
      </c>
    </row>
    <row r="674" spans="1:9" ht="30" x14ac:dyDescent="0.25">
      <c r="A674" s="51" t="str">
        <f>IF(zgłoszenia[[#This Row],[ID]]&gt;0,zgłoszenia[[#This Row],[Lp.]]&amp;" "&amp;zgłoszenia[[#This Row],[ID]]&amp;"
"&amp;zgłoszenia[[#This Row],[Nr kance- laryjny]]&amp;"/P/15","---")</f>
        <v>671 WK
13212/P/15</v>
      </c>
      <c r="B67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ob.Sarbinowo; dz. Nr 41/19</v>
      </c>
      <c r="C674" s="28" t="str">
        <f>IF(zgłoszenia[[#This Row],[Rodzaj zgłoszenia]]&gt;0,zgłoszenia[[#This Row],[Rodzaj zgłoszenia]]," ")</f>
        <v>budowa obiektu - art. 29 ust. 1</v>
      </c>
      <c r="D674" s="47" t="e">
        <f>IF(#REF!&gt;0,#REF!&amp;";
"&amp;#REF!," ")</f>
        <v>#REF!</v>
      </c>
      <c r="E674" s="52" t="str">
        <f ca="1">IF(zgłoszenia[BOŚ Znak sprawy]&gt;0,zgłoszenia[BOŚ Znak sprawy]&amp;"
( "&amp;zgłoszenia[czas rozpatrywania]&amp;" "&amp;"dni )"," ")</f>
        <v>BOŚ.6743.575.2017.WK
( 21 dni )</v>
      </c>
      <c r="F674" s="64">
        <f>IF(zgłoszenia[[#This Row],[Data wpływu wniosku]]&gt;0,zgłoszenia[[#This Row],[Data wpływu wniosku]]," ")</f>
        <v>42907</v>
      </c>
      <c r="G674" s="43">
        <f>IF(zgłoszenia[[#This Row],[Data zakończenia sprawy]]&gt;0,zgłoszenia[[#This Row],[Data zakończenia sprawy]]," ")</f>
        <v>42928</v>
      </c>
      <c r="H674" s="44" t="str">
        <f>IF(zgłoszenia[[#This Row],[Sposób zakończenia]]&gt;0,zgłoszenia[[#This Row],[Sposób zakończenia]]," ")</f>
        <v>brak sprzeciwu - zgłoszenie skuteczne</v>
      </c>
      <c r="I674" s="60" t="e">
        <f>IF(#REF!&gt;0,#REF!,"---")</f>
        <v>#REF!</v>
      </c>
    </row>
    <row r="675" spans="1:9" ht="30" x14ac:dyDescent="0.25">
      <c r="A675" s="51" t="str">
        <f>IF(zgłoszenia[[#This Row],[ID]]&gt;0,zgłoszenia[[#This Row],[Lp.]]&amp;" "&amp;zgłoszenia[[#This Row],[ID]]&amp;"
"&amp;zgłoszenia[[#This Row],[Nr kance- laryjny]]&amp;"/P/15","---")</f>
        <v>672 WK
13209/P/15</v>
      </c>
      <c r="B67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ob.Chłopy; dz. Nr 88/13</v>
      </c>
      <c r="C675" s="28" t="str">
        <f>IF(zgłoszenia[[#This Row],[Rodzaj zgłoszenia]]&gt;0,zgłoszenia[[#This Row],[Rodzaj zgłoszenia]]," ")</f>
        <v>budowa obiektu - art. 29 ust. 1</v>
      </c>
      <c r="D675" s="47" t="e">
        <f>IF(#REF!&gt;0,#REF!&amp;";
"&amp;#REF!," ")</f>
        <v>#REF!</v>
      </c>
      <c r="E675" s="52" t="str">
        <f ca="1">IF(zgłoszenia[BOŚ Znak sprawy]&gt;0,zgłoszenia[BOŚ Znak sprawy]&amp;"
( "&amp;zgłoszenia[czas rozpatrywania]&amp;" "&amp;"dni )"," ")</f>
        <v>BOŚ.6743.572.2017.WK
( 34 dni )</v>
      </c>
      <c r="F675" s="64">
        <f>IF(zgłoszenia[[#This Row],[Data wpływu wniosku]]&gt;0,zgłoszenia[[#This Row],[Data wpływu wniosku]]," ")</f>
        <v>42907</v>
      </c>
      <c r="G675" s="43">
        <f>IF(zgłoszenia[[#This Row],[Data zakończenia sprawy]]&gt;0,zgłoszenia[[#This Row],[Data zakończenia sprawy]]," ")</f>
        <v>42941</v>
      </c>
      <c r="H675" s="44" t="str">
        <f>IF(zgłoszenia[[#This Row],[Sposób zakończenia]]&gt;0,zgłoszenia[[#This Row],[Sposób zakończenia]]," ")</f>
        <v>brak sprzeciwu - zgłoszenie skuteczne</v>
      </c>
      <c r="I675" s="60" t="e">
        <f>IF(#REF!&gt;0,#REF!,"---")</f>
        <v>#REF!</v>
      </c>
    </row>
    <row r="676" spans="1:9" ht="30" x14ac:dyDescent="0.25">
      <c r="A676" s="51" t="str">
        <f>IF(zgłoszenia[[#This Row],[ID]]&gt;0,zgłoszenia[[#This Row],[Lp.]]&amp;" "&amp;zgłoszenia[[#This Row],[ID]]&amp;"
"&amp;zgłoszenia[[#This Row],[Nr kance- laryjny]]&amp;"/P/15","---")</f>
        <v>673 IN
13396/P/15</v>
      </c>
      <c r="B67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Będzino; ob.Mścice; dz. Nr 113/27</v>
      </c>
      <c r="C676" s="28" t="str">
        <f>IF(zgłoszenia[[#This Row],[Rodzaj zgłoszenia]]&gt;0,zgłoszenia[[#This Row],[Rodzaj zgłoszenia]]," ")</f>
        <v>budowa obiektu - art. 29 ust. 1</v>
      </c>
      <c r="D676" s="47" t="e">
        <f>IF(#REF!&gt;0,#REF!&amp;";
"&amp;#REF!," ")</f>
        <v>#REF!</v>
      </c>
      <c r="E676" s="52" t="str">
        <f ca="1">IF(zgłoszenia[BOŚ Znak sprawy]&gt;0,zgłoszenia[BOŚ Znak sprawy]&amp;"
( "&amp;zgłoszenia[czas rozpatrywania]&amp;" "&amp;"dni )"," ")</f>
        <v>BOŚ.6743.577.2017.IN
( 11 dni )</v>
      </c>
      <c r="F676" s="64">
        <f>IF(zgłoszenia[[#This Row],[Data wpływu wniosku]]&gt;0,zgłoszenia[[#This Row],[Data wpływu wniosku]]," ")</f>
        <v>42908</v>
      </c>
      <c r="G676" s="43">
        <f>IF(zgłoszenia[[#This Row],[Data zakończenia sprawy]]&gt;0,zgłoszenia[[#This Row],[Data zakończenia sprawy]]," ")</f>
        <v>42919</v>
      </c>
      <c r="H676" s="44" t="str">
        <f>IF(zgłoszenia[[#This Row],[Sposób zakończenia]]&gt;0,zgłoszenia[[#This Row],[Sposób zakończenia]]," ")</f>
        <v>brak sprzeciwu - zgłoszenie skuteczne</v>
      </c>
      <c r="I676" s="60" t="e">
        <f>IF(#REF!&gt;0,#REF!,"---")</f>
        <v>#REF!</v>
      </c>
    </row>
    <row r="677" spans="1:9" ht="30" x14ac:dyDescent="0.25">
      <c r="A677" s="51" t="str">
        <f>IF(zgłoszenia[[#This Row],[ID]]&gt;0,zgłoszenia[[#This Row],[Lp.]]&amp;" "&amp;zgłoszenia[[#This Row],[ID]]&amp;"
"&amp;zgłoszenia[[#This Row],[Nr kance- laryjny]]&amp;"/P/15","---")</f>
        <v>674 IN
13319/P/15</v>
      </c>
      <c r="B67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budynku mieszkalnego 
gm. Będzino; ob.Dobrzyca; dz. Nr 76/4</v>
      </c>
      <c r="C677" s="28" t="str">
        <f>IF(zgłoszenia[[#This Row],[Rodzaj zgłoszenia]]&gt;0,zgłoszenia[[#This Row],[Rodzaj zgłoszenia]]," ")</f>
        <v>jednorodzinne art.29 ust.1 pkt 1a</v>
      </c>
      <c r="D677" s="47" t="e">
        <f>IF(#REF!&gt;0,#REF!&amp;";
"&amp;#REF!," ")</f>
        <v>#REF!</v>
      </c>
      <c r="E677" s="52" t="str">
        <f ca="1">IF(zgłoszenia[BOŚ Znak sprawy]&gt;0,zgłoszenia[BOŚ Znak sprawy]&amp;"
( "&amp;zgłoszenia[czas rozpatrywania]&amp;" "&amp;"dni )"," ")</f>
        <v>BOŚ.6746.59.2017.IN
( 20 dni )</v>
      </c>
      <c r="F677" s="64">
        <f>IF(zgłoszenia[[#This Row],[Data wpływu wniosku]]&gt;0,zgłoszenia[[#This Row],[Data wpływu wniosku]]," ")</f>
        <v>42908</v>
      </c>
      <c r="G677" s="43">
        <f>IF(zgłoszenia[[#This Row],[Data zakończenia sprawy]]&gt;0,zgłoszenia[[#This Row],[Data zakończenia sprawy]]," ")</f>
        <v>42928</v>
      </c>
      <c r="H677" s="44" t="str">
        <f>IF(zgłoszenia[[#This Row],[Sposób zakończenia]]&gt;0,zgłoszenia[[#This Row],[Sposób zakończenia]]," ")</f>
        <v>brak sprzeciwu - zgłoszenie skuteczne</v>
      </c>
      <c r="I677" s="60" t="e">
        <f>IF(#REF!&gt;0,#REF!,"---")</f>
        <v>#REF!</v>
      </c>
    </row>
    <row r="678" spans="1:9" ht="30" x14ac:dyDescent="0.25">
      <c r="A678" s="51" t="str">
        <f>IF(zgłoszenia[[#This Row],[ID]]&gt;0,zgłoszenia[[#This Row],[Lp.]]&amp;" "&amp;zgłoszenia[[#This Row],[ID]]&amp;"
"&amp;zgłoszenia[[#This Row],[Nr kance- laryjny]]&amp;"/P/15","---")</f>
        <v>675 IN
13264/P/15</v>
      </c>
      <c r="B67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Będzino; ob.Smolne; dz. Nr 7/2</v>
      </c>
      <c r="C678" s="28" t="str">
        <f>IF(zgłoszenia[[#This Row],[Rodzaj zgłoszenia]]&gt;0,zgłoszenia[[#This Row],[Rodzaj zgłoszenia]]," ")</f>
        <v>budowa obiektu - art. 29 ust. 1</v>
      </c>
      <c r="D678" s="47" t="e">
        <f>IF(#REF!&gt;0,#REF!&amp;";
"&amp;#REF!," ")</f>
        <v>#REF!</v>
      </c>
      <c r="E678" s="52" t="str">
        <f ca="1">IF(zgłoszenia[BOŚ Znak sprawy]&gt;0,zgłoszenia[BOŚ Znak sprawy]&amp;"
( "&amp;zgłoszenia[czas rozpatrywania]&amp;" "&amp;"dni )"," ")</f>
        <v>BOŚ.6743.581.2017.IN
( 20 dni )</v>
      </c>
      <c r="F678" s="64">
        <f>IF(zgłoszenia[[#This Row],[Data wpływu wniosku]]&gt;0,zgłoszenia[[#This Row],[Data wpływu wniosku]]," ")</f>
        <v>42908</v>
      </c>
      <c r="G678" s="43">
        <f>IF(zgłoszenia[[#This Row],[Data zakończenia sprawy]]&gt;0,zgłoszenia[[#This Row],[Data zakończenia sprawy]]," ")</f>
        <v>42928</v>
      </c>
      <c r="H678" s="44" t="str">
        <f>IF(zgłoszenia[[#This Row],[Sposób zakończenia]]&gt;0,zgłoszenia[[#This Row],[Sposób zakończenia]]," ")</f>
        <v>brak sprzeciwu - zgłoszenie skuteczne</v>
      </c>
      <c r="I678" s="60" t="e">
        <f>IF(#REF!&gt;0,#REF!,"---")</f>
        <v>#REF!</v>
      </c>
    </row>
    <row r="679" spans="1:9" ht="45" x14ac:dyDescent="0.25">
      <c r="A679" s="51" t="str">
        <f>IF(zgłoszenia[[#This Row],[ID]]&gt;0,zgłoszenia[[#This Row],[Lp.]]&amp;" "&amp;zgłoszenia[[#This Row],[ID]]&amp;"
"&amp;zgłoszenia[[#This Row],[Nr kance- laryjny]]&amp;"/P/15","---")</f>
        <v>676 EJ
13187/P/15</v>
      </c>
      <c r="B67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Świeszyno; ob.Sieranie; dz. Nr 137/26</v>
      </c>
      <c r="C679" s="28" t="str">
        <f>IF(zgłoszenia[[#This Row],[Rodzaj zgłoszenia]]&gt;0,zgłoszenia[[#This Row],[Rodzaj zgłoszenia]]," ")</f>
        <v>roboty budowlane - art. 29 ust. 2</v>
      </c>
      <c r="D679" s="47" t="e">
        <f>IF(#REF!&gt;0,#REF!&amp;";
"&amp;#REF!," ")</f>
        <v>#REF!</v>
      </c>
      <c r="E679" s="52" t="str">
        <f ca="1">IF(zgłoszenia[BOŚ Znak sprawy]&gt;0,zgłoszenia[BOŚ Znak sprawy]&amp;"
( "&amp;zgłoszenia[czas rozpatrywania]&amp;" "&amp;"dni )"," ")</f>
        <v>BOŚ.6743.580.2017.EJ
( 21 dni )</v>
      </c>
      <c r="F679" s="64">
        <f>IF(zgłoszenia[[#This Row],[Data wpływu wniosku]]&gt;0,zgłoszenia[[#This Row],[Data wpływu wniosku]]," ")</f>
        <v>42907</v>
      </c>
      <c r="G679" s="43">
        <f>IF(zgłoszenia[[#This Row],[Data zakończenia sprawy]]&gt;0,zgłoszenia[[#This Row],[Data zakończenia sprawy]]," ")</f>
        <v>42928</v>
      </c>
      <c r="H679" s="44" t="str">
        <f>IF(zgłoszenia[[#This Row],[Sposób zakończenia]]&gt;0,zgłoszenia[[#This Row],[Sposób zakończenia]]," ")</f>
        <v>brak sprzeciwu - zgłoszenie skuteczne</v>
      </c>
      <c r="I679" s="60" t="e">
        <f>IF(#REF!&gt;0,#REF!,"---")</f>
        <v>#REF!</v>
      </c>
    </row>
    <row r="680" spans="1:9" ht="45" x14ac:dyDescent="0.25">
      <c r="A680" s="51" t="str">
        <f>IF(zgłoszenia[[#This Row],[ID]]&gt;0,zgłoszenia[[#This Row],[Lp.]]&amp;" "&amp;zgłoszenia[[#This Row],[ID]]&amp;"
"&amp;zgłoszenia[[#This Row],[Nr kance- laryjny]]&amp;"/P/15","---")</f>
        <v>677 EJ
13186/P/15</v>
      </c>
      <c r="B68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Świeszyno; ob.Kurozwęcz; dz. Nr 66/10</v>
      </c>
      <c r="C680" s="28" t="str">
        <f>IF(zgłoszenia[[#This Row],[Rodzaj zgłoszenia]]&gt;0,zgłoszenia[[#This Row],[Rodzaj zgłoszenia]]," ")</f>
        <v>roboty budowlane - art. 29 ust. 2</v>
      </c>
      <c r="D680" s="47" t="e">
        <f>IF(#REF!&gt;0,#REF!&amp;";
"&amp;#REF!," ")</f>
        <v>#REF!</v>
      </c>
      <c r="E680" s="52" t="str">
        <f ca="1">IF(zgłoszenia[BOŚ Znak sprawy]&gt;0,zgłoszenia[BOŚ Znak sprawy]&amp;"
( "&amp;zgłoszenia[czas rozpatrywania]&amp;" "&amp;"dni )"," ")</f>
        <v>BOŚ.6743.579.2017.EJ
( 21 dni )</v>
      </c>
      <c r="F680" s="64">
        <f>IF(zgłoszenia[[#This Row],[Data wpływu wniosku]]&gt;0,zgłoszenia[[#This Row],[Data wpływu wniosku]]," ")</f>
        <v>42907</v>
      </c>
      <c r="G680" s="43">
        <f>IF(zgłoszenia[[#This Row],[Data zakończenia sprawy]]&gt;0,zgłoszenia[[#This Row],[Data zakończenia sprawy]]," ")</f>
        <v>42928</v>
      </c>
      <c r="H680" s="44" t="str">
        <f>IF(zgłoszenia[[#This Row],[Sposób zakończenia]]&gt;0,zgłoszenia[[#This Row],[Sposób zakończenia]]," ")</f>
        <v>brak sprzeciwu - zgłoszenie skuteczne</v>
      </c>
      <c r="I680" s="60" t="e">
        <f>IF(#REF!&gt;0,#REF!,"---")</f>
        <v>#REF!</v>
      </c>
    </row>
    <row r="681" spans="1:9" ht="45" x14ac:dyDescent="0.25">
      <c r="A681" s="51" t="str">
        <f>IF(zgłoszenia[[#This Row],[ID]]&gt;0,zgłoszenia[[#This Row],[Lp.]]&amp;" "&amp;zgłoszenia[[#This Row],[ID]]&amp;"
"&amp;zgłoszenia[[#This Row],[Nr kance- laryjny]]&amp;"/P/15","---")</f>
        <v>678 EJ
13184/P/15</v>
      </c>
      <c r="B68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Świeszyno; ob.Świeszyno; dz. Nr 180</v>
      </c>
      <c r="C681" s="28" t="str">
        <f>IF(zgłoszenia[[#This Row],[Rodzaj zgłoszenia]]&gt;0,zgłoszenia[[#This Row],[Rodzaj zgłoszenia]]," ")</f>
        <v>roboty budowlane - art. 29 ust. 2</v>
      </c>
      <c r="D681" s="47" t="e">
        <f>IF(#REF!&gt;0,#REF!&amp;";
"&amp;#REF!," ")</f>
        <v>#REF!</v>
      </c>
      <c r="E681" s="52" t="str">
        <f ca="1">IF(zgłoszenia[BOŚ Znak sprawy]&gt;0,zgłoszenia[BOŚ Znak sprawy]&amp;"
( "&amp;zgłoszenia[czas rozpatrywania]&amp;" "&amp;"dni )"," ")</f>
        <v>BOŚ.6743.578.2017.EJ
( 21 dni )</v>
      </c>
      <c r="F681" s="64">
        <f>IF(zgłoszenia[[#This Row],[Data wpływu wniosku]]&gt;0,zgłoszenia[[#This Row],[Data wpływu wniosku]]," ")</f>
        <v>42907</v>
      </c>
      <c r="G681" s="43">
        <f>IF(zgłoszenia[[#This Row],[Data zakończenia sprawy]]&gt;0,zgłoszenia[[#This Row],[Data zakończenia sprawy]]," ")</f>
        <v>42928</v>
      </c>
      <c r="H681" s="44" t="str">
        <f>IF(zgłoszenia[[#This Row],[Sposób zakończenia]]&gt;0,zgłoszenia[[#This Row],[Sposób zakończenia]]," ")</f>
        <v>brak sprzeciwu - zgłoszenie skuteczne</v>
      </c>
      <c r="I681" s="60" t="e">
        <f>IF(#REF!&gt;0,#REF!,"---")</f>
        <v>#REF!</v>
      </c>
    </row>
    <row r="682" spans="1:9" ht="30" x14ac:dyDescent="0.25">
      <c r="A682" s="51" t="str">
        <f>IF(zgłoszenia[[#This Row],[ID]]&gt;0,zgłoszenia[[#This Row],[Lp.]]&amp;" "&amp;zgłoszenia[[#This Row],[ID]]&amp;"
"&amp;zgłoszenia[[#This Row],[Nr kance- laryjny]]&amp;"/P/15","---")</f>
        <v>679 WŚ
13318/P/15</v>
      </c>
      <c r="B68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Świeszyno; ob.Chałupy; dz. Nr 192/82</v>
      </c>
      <c r="C682" s="28" t="str">
        <f>IF(zgłoszenia[[#This Row],[Rodzaj zgłoszenia]]&gt;0,zgłoszenia[[#This Row],[Rodzaj zgłoszenia]]," ")</f>
        <v>jednorodzinne art.29 ust.1 pkt 1a</v>
      </c>
      <c r="D682" s="47" t="e">
        <f>IF(#REF!&gt;0,#REF!&amp;";
"&amp;#REF!," ")</f>
        <v>#REF!</v>
      </c>
      <c r="E682" s="52" t="str">
        <f ca="1">IF(zgłoszenia[BOŚ Znak sprawy]&gt;0,zgłoszenia[BOŚ Znak sprawy]&amp;"
( "&amp;zgłoszenia[czas rozpatrywania]&amp;" "&amp;"dni )"," ")</f>
        <v>BOŚ.6746.60.2017.WŚ
( 15 dni )</v>
      </c>
      <c r="F682" s="64">
        <f>IF(zgłoszenia[[#This Row],[Data wpływu wniosku]]&gt;0,zgłoszenia[[#This Row],[Data wpływu wniosku]]," ")</f>
        <v>42908</v>
      </c>
      <c r="G682" s="43">
        <f>IF(zgłoszenia[[#This Row],[Data zakończenia sprawy]]&gt;0,zgłoszenia[[#This Row],[Data zakończenia sprawy]]," ")</f>
        <v>42923</v>
      </c>
      <c r="H682" s="44" t="str">
        <f>IF(zgłoszenia[[#This Row],[Sposób zakończenia]]&gt;0,zgłoszenia[[#This Row],[Sposób zakończenia]]," ")</f>
        <v>brak sprzeciwu - zgłoszenie skuteczne</v>
      </c>
      <c r="I682" s="60" t="e">
        <f>IF(#REF!&gt;0,#REF!,"---")</f>
        <v>#REF!</v>
      </c>
    </row>
    <row r="683" spans="1:9" ht="30" x14ac:dyDescent="0.25">
      <c r="A683" s="51" t="str">
        <f>IF(zgłoszenia[[#This Row],[ID]]&gt;0,zgłoszenia[[#This Row],[Lp.]]&amp;" "&amp;zgłoszenia[[#This Row],[ID]]&amp;"
"&amp;zgłoszenia[[#This Row],[Nr kance- laryjny]]&amp;"/P/15","---")</f>
        <v>680 EJ
13496/P/15</v>
      </c>
      <c r="B68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szopa drewniana    
gm. Świeszyno; ob.Niedalino; dz. Nr 110/20</v>
      </c>
      <c r="C683" s="28" t="str">
        <f>IF(zgłoszenia[[#This Row],[Rodzaj zgłoszenia]]&gt;0,zgłoszenia[[#This Row],[Rodzaj zgłoszenia]]," ")</f>
        <v>rozbiórka obiektu - art. 31</v>
      </c>
      <c r="D683" s="47" t="e">
        <f>IF(#REF!&gt;0,#REF!&amp;";
"&amp;#REF!," ")</f>
        <v>#REF!</v>
      </c>
      <c r="E683" s="52" t="str">
        <f ca="1">IF(zgłoszenia[BOŚ Znak sprawy]&gt;0,zgłoszenia[BOŚ Znak sprawy]&amp;"
( "&amp;zgłoszenia[czas rozpatrywania]&amp;" "&amp;"dni )"," ")</f>
        <v>BOŚ.6743.602.2017.EJ
( 18 dni )</v>
      </c>
      <c r="F683" s="64">
        <f>IF(zgłoszenia[[#This Row],[Data wpływu wniosku]]&gt;0,zgłoszenia[[#This Row],[Data wpływu wniosku]]," ")</f>
        <v>42912</v>
      </c>
      <c r="G683" s="43">
        <f>IF(zgłoszenia[[#This Row],[Data zakończenia sprawy]]&gt;0,zgłoszenia[[#This Row],[Data zakończenia sprawy]]," ")</f>
        <v>42930</v>
      </c>
      <c r="H683" s="44" t="str">
        <f>IF(zgłoszenia[[#This Row],[Sposób zakończenia]]&gt;0,zgłoszenia[[#This Row],[Sposób zakończenia]]," ")</f>
        <v>brak sprzeciwu - zgłoszenie skuteczne</v>
      </c>
      <c r="I683" s="60" t="e">
        <f>IF(#REF!&gt;0,#REF!,"---")</f>
        <v>#REF!</v>
      </c>
    </row>
    <row r="684" spans="1:9" ht="30" x14ac:dyDescent="0.25">
      <c r="A684" s="51" t="str">
        <f>IF(zgłoszenia[[#This Row],[ID]]&gt;0,zgłoszenia[[#This Row],[Lp.]]&amp;" "&amp;zgłoszenia[[#This Row],[ID]]&amp;"
"&amp;zgłoszenia[[#This Row],[Nr kance- laryjny]]&amp;"/P/15","---")</f>
        <v>681 WŚ
13494/P/15</v>
      </c>
      <c r="B68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rozbudowa budynku? 
gm. Świeszyno; ob.Niedalino; dz. Nr 110/3</v>
      </c>
      <c r="C684" s="28" t="str">
        <f>IF(zgłoszenia[[#This Row],[Rodzaj zgłoszenia]]&gt;0,zgłoszenia[[#This Row],[Rodzaj zgłoszenia]]," ")</f>
        <v>jednorodzinne art.29 ust.1 pkt 1a</v>
      </c>
      <c r="D684" s="47" t="e">
        <f>IF(#REF!&gt;0,#REF!&amp;";
"&amp;#REF!," ")</f>
        <v>#REF!</v>
      </c>
      <c r="E684" s="52" t="str">
        <f ca="1">IF(zgłoszenia[BOŚ Znak sprawy]&gt;0,zgłoszenia[BOŚ Znak sprawy]&amp;"
( "&amp;zgłoszenia[czas rozpatrywania]&amp;" "&amp;"dni )"," ")</f>
        <v>BOŚ.6746.64.2017.WŚ
( 44 dni )</v>
      </c>
      <c r="F684" s="64">
        <f>IF(zgłoszenia[[#This Row],[Data wpływu wniosku]]&gt;0,zgłoszenia[[#This Row],[Data wpływu wniosku]]," ")</f>
        <v>42912</v>
      </c>
      <c r="G684" s="43">
        <f>IF(zgłoszenia[[#This Row],[Data zakończenia sprawy]]&gt;0,zgłoszenia[[#This Row],[Data zakończenia sprawy]]," ")</f>
        <v>42956</v>
      </c>
      <c r="H684" s="44" t="str">
        <f>IF(zgłoszenia[[#This Row],[Sposób zakończenia]]&gt;0,zgłoszenia[[#This Row],[Sposób zakończenia]]," ")</f>
        <v>decyzja sprzeciwu</v>
      </c>
      <c r="I684" s="60" t="e">
        <f>IF(#REF!&gt;0,#REF!,"---")</f>
        <v>#REF!</v>
      </c>
    </row>
    <row r="685" spans="1:9" ht="30" x14ac:dyDescent="0.25">
      <c r="A685" s="51" t="str">
        <f>IF(zgłoszenia[[#This Row],[ID]]&gt;0,zgłoszenia[[#This Row],[Lp.]]&amp;" "&amp;zgłoszenia[[#This Row],[ID]]&amp;"
"&amp;zgłoszenia[[#This Row],[Nr kance- laryjny]]&amp;"/P/15","---")</f>
        <v>682 AŁ
13659/P/15</v>
      </c>
      <c r="B68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garaż blaszany 
gm. Mielno; ob.Mielno; dz. Nr 334/1</v>
      </c>
      <c r="C685" s="28" t="str">
        <f>IF(zgłoszenia[[#This Row],[Rodzaj zgłoszenia]]&gt;0,zgłoszenia[[#This Row],[Rodzaj zgłoszenia]]," ")</f>
        <v>budowa obiektu - art. 29 ust. 1</v>
      </c>
      <c r="D685" s="47" t="e">
        <f>IF(#REF!&gt;0,#REF!&amp;";
"&amp;#REF!," ")</f>
        <v>#REF!</v>
      </c>
      <c r="E685" s="52" t="str">
        <f ca="1">IF(zgłoszenia[BOŚ Znak sprawy]&gt;0,zgłoszenia[BOŚ Znak sprawy]&amp;"
( "&amp;zgłoszenia[czas rozpatrywania]&amp;" "&amp;"dni )"," ")</f>
        <v>BOŚ.6743.613.2017.AŁ
( 17 dni )</v>
      </c>
      <c r="F685" s="64">
        <f>IF(zgłoszenia[[#This Row],[Data wpływu wniosku]]&gt;0,zgłoszenia[[#This Row],[Data wpływu wniosku]]," ")</f>
        <v>42913</v>
      </c>
      <c r="G685" s="43">
        <f>IF(zgłoszenia[[#This Row],[Data zakończenia sprawy]]&gt;0,zgłoszenia[[#This Row],[Data zakończenia sprawy]]," ")</f>
        <v>42930</v>
      </c>
      <c r="H685" s="44" t="str">
        <f>IF(zgłoszenia[[#This Row],[Sposób zakończenia]]&gt;0,zgłoszenia[[#This Row],[Sposób zakończenia]]," ")</f>
        <v>brak sprzeciwu - zgłoszenie skuteczne</v>
      </c>
      <c r="I685" s="60" t="e">
        <f>IF(#REF!&gt;0,#REF!,"---")</f>
        <v>#REF!</v>
      </c>
    </row>
    <row r="686" spans="1:9" ht="45" x14ac:dyDescent="0.25">
      <c r="A686" s="51" t="str">
        <f>IF(zgłoszenia[[#This Row],[ID]]&gt;0,zgłoszenia[[#This Row],[Lp.]]&amp;" "&amp;zgłoszenia[[#This Row],[ID]]&amp;"
"&amp;zgłoszenia[[#This Row],[Nr kance- laryjny]]&amp;"/P/15","---")</f>
        <v>683 AŁ
13664/P/15</v>
      </c>
      <c r="B68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obiekt tymczasowy 
gm. Mielno; ob.Mielenko; dz. Nr 56/27</v>
      </c>
      <c r="C686" s="28" t="str">
        <f>IF(zgłoszenia[[#This Row],[Rodzaj zgłoszenia]]&gt;0,zgłoszenia[[#This Row],[Rodzaj zgłoszenia]]," ")</f>
        <v>tymczasowy obiekt - art. 29 ust. 1, pkt 12</v>
      </c>
      <c r="D686" s="47" t="e">
        <f>IF(#REF!&gt;0,#REF!&amp;";
"&amp;#REF!," ")</f>
        <v>#REF!</v>
      </c>
      <c r="E686" s="52" t="str">
        <f ca="1">IF(zgłoszenia[BOŚ Znak sprawy]&gt;0,zgłoszenia[BOŚ Znak sprawy]&amp;"
( "&amp;zgłoszenia[czas rozpatrywania]&amp;" "&amp;"dni )"," ")</f>
        <v>BOŚ.6743.614.2017.AŁ
( 21 dni )</v>
      </c>
      <c r="F686" s="64">
        <f>IF(zgłoszenia[[#This Row],[Data wpływu wniosku]]&gt;0,zgłoszenia[[#This Row],[Data wpływu wniosku]]," ")</f>
        <v>42913</v>
      </c>
      <c r="G686" s="43">
        <f>IF(zgłoszenia[[#This Row],[Data zakończenia sprawy]]&gt;0,zgłoszenia[[#This Row],[Data zakończenia sprawy]]," ")</f>
        <v>42934</v>
      </c>
      <c r="H686" s="44" t="str">
        <f>IF(zgłoszenia[[#This Row],[Sposób zakończenia]]&gt;0,zgłoszenia[[#This Row],[Sposób zakończenia]]," ")</f>
        <v>brak sprzeciwu - zgłoszenie skuteczne</v>
      </c>
      <c r="I686" s="60" t="e">
        <f>IF(#REF!&gt;0,#REF!,"---")</f>
        <v>#REF!</v>
      </c>
    </row>
    <row r="687" spans="1:9" ht="45" x14ac:dyDescent="0.25">
      <c r="A687" s="51" t="str">
        <f>IF(zgłoszenia[[#This Row],[ID]]&gt;0,zgłoszenia[[#This Row],[Lp.]]&amp;" "&amp;zgłoszenia[[#This Row],[ID]]&amp;"
"&amp;zgłoszenia[[#This Row],[Nr kance- laryjny]]&amp;"/P/15","---")</f>
        <v>684 IN
13652/P/15</v>
      </c>
      <c r="B68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Będzino; ob.Komory; dz. Nr 14/5</v>
      </c>
      <c r="C687" s="28" t="str">
        <f>IF(zgłoszenia[[#This Row],[Rodzaj zgłoszenia]]&gt;0,zgłoszenia[[#This Row],[Rodzaj zgłoszenia]]," ")</f>
        <v>roboty budowlane - art. 29 ust. 2</v>
      </c>
      <c r="D687" s="47" t="e">
        <f>IF(#REF!&gt;0,#REF!&amp;";
"&amp;#REF!," ")</f>
        <v>#REF!</v>
      </c>
      <c r="E687" s="52" t="str">
        <f ca="1">IF(zgłoszenia[BOŚ Znak sprawy]&gt;0,zgłoszenia[BOŚ Znak sprawy]&amp;"
( "&amp;zgłoszenia[czas rozpatrywania]&amp;" "&amp;"dni )"," ")</f>
        <v>BOŚ.6743.595.2017.IN
( 16 dni )</v>
      </c>
      <c r="F687" s="64">
        <f>IF(zgłoszenia[[#This Row],[Data wpływu wniosku]]&gt;0,zgłoszenia[[#This Row],[Data wpływu wniosku]]," ")</f>
        <v>42912</v>
      </c>
      <c r="G687" s="43">
        <f>IF(zgłoszenia[[#This Row],[Data zakończenia sprawy]]&gt;0,zgłoszenia[[#This Row],[Data zakończenia sprawy]]," ")</f>
        <v>42928</v>
      </c>
      <c r="H687" s="44" t="str">
        <f>IF(zgłoszenia[[#This Row],[Sposób zakończenia]]&gt;0,zgłoszenia[[#This Row],[Sposób zakończenia]]," ")</f>
        <v>brak sprzeciwu - zgłoszenie skuteczne</v>
      </c>
      <c r="I687" s="60" t="e">
        <f>IF(#REF!&gt;0,#REF!,"---")</f>
        <v>#REF!</v>
      </c>
    </row>
    <row r="688" spans="1:9" ht="30" x14ac:dyDescent="0.25">
      <c r="A688" s="51" t="str">
        <f>IF(zgłoszenia[[#This Row],[ID]]&gt;0,zgłoszenia[[#This Row],[Lp.]]&amp;" "&amp;zgłoszenia[[#This Row],[ID]]&amp;"
"&amp;zgłoszenia[[#This Row],[Nr kance- laryjny]]&amp;"/P/15","---")</f>
        <v>685 MS
13662/P/15</v>
      </c>
      <c r="B68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garaż i budynek gospodarczy 
gm. Sianów; ob.Karnieszewice; dz. Nr 85/1</v>
      </c>
      <c r="C688" s="28" t="str">
        <f>IF(zgłoszenia[[#This Row],[Rodzaj zgłoszenia]]&gt;0,zgłoszenia[[#This Row],[Rodzaj zgłoszenia]]," ")</f>
        <v>budowa obiektu - art. 29 ust. 1</v>
      </c>
      <c r="D688" s="47" t="e">
        <f>IF(#REF!&gt;0,#REF!&amp;";
"&amp;#REF!," ")</f>
        <v>#REF!</v>
      </c>
      <c r="E688" s="52" t="str">
        <f ca="1">IF(zgłoszenia[BOŚ Znak sprawy]&gt;0,zgłoszenia[BOŚ Znak sprawy]&amp;"
( "&amp;zgłoszenia[czas rozpatrywania]&amp;" "&amp;"dni )"," ")</f>
        <v>BOŚ.6743.604.2017.MS
( 17 dni )</v>
      </c>
      <c r="F688" s="64">
        <f>IF(zgłoszenia[[#This Row],[Data wpływu wniosku]]&gt;0,zgłoszenia[[#This Row],[Data wpływu wniosku]]," ")</f>
        <v>42913</v>
      </c>
      <c r="G688" s="43">
        <f>IF(zgłoszenia[[#This Row],[Data zakończenia sprawy]]&gt;0,zgłoszenia[[#This Row],[Data zakończenia sprawy]]," ")</f>
        <v>42930</v>
      </c>
      <c r="H688" s="44" t="str">
        <f>IF(zgłoszenia[[#This Row],[Sposób zakończenia]]&gt;0,zgłoszenia[[#This Row],[Sposób zakończenia]]," ")</f>
        <v>decyzja sprzeciwu</v>
      </c>
      <c r="I688" s="60" t="e">
        <f>IF(#REF!&gt;0,#REF!,"---")</f>
        <v>#REF!</v>
      </c>
    </row>
    <row r="689" spans="1:9" ht="45" x14ac:dyDescent="0.25">
      <c r="A689" s="51" t="str">
        <f>IF(zgłoszenia[[#This Row],[ID]]&gt;0,zgłoszenia[[#This Row],[Lp.]]&amp;" "&amp;zgłoszenia[[#This Row],[ID]]&amp;"
"&amp;zgłoszenia[[#This Row],[Nr kance- laryjny]]&amp;"/P/15","---")</f>
        <v>686 MS
13650/P/15</v>
      </c>
      <c r="B68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i kanalizacyjne 
gm. Sianów; ob.Skwierzynka; dz. Nr 242, 411/17, 411/12</v>
      </c>
      <c r="C689" s="28" t="str">
        <f>IF(zgłoszenia[[#This Row],[Rodzaj zgłoszenia]]&gt;0,zgłoszenia[[#This Row],[Rodzaj zgłoszenia]]," ")</f>
        <v>budowa obiektu - art. 29 ust. 1</v>
      </c>
      <c r="D689" s="47" t="e">
        <f>IF(#REF!&gt;0,#REF!&amp;";
"&amp;#REF!," ")</f>
        <v>#REF!</v>
      </c>
      <c r="E689" s="52" t="str">
        <f ca="1">IF(zgłoszenia[BOŚ Znak sprawy]&gt;0,zgłoszenia[BOŚ Znak sprawy]&amp;"
( "&amp;zgłoszenia[czas rozpatrywania]&amp;" "&amp;"dni )"," ")</f>
        <v>BOŚ.6743.603.2017.MS
( 21 dni )</v>
      </c>
      <c r="F689" s="64">
        <f>IF(zgłoszenia[[#This Row],[Data wpływu wniosku]]&gt;0,zgłoszenia[[#This Row],[Data wpływu wniosku]]," ")</f>
        <v>42912</v>
      </c>
      <c r="G689" s="43">
        <f>IF(zgłoszenia[[#This Row],[Data zakończenia sprawy]]&gt;0,zgłoszenia[[#This Row],[Data zakończenia sprawy]]," ")</f>
        <v>42933</v>
      </c>
      <c r="H689" s="44" t="str">
        <f>IF(zgłoszenia[[#This Row],[Sposób zakończenia]]&gt;0,zgłoszenia[[#This Row],[Sposób zakończenia]]," ")</f>
        <v>brak sprzeciwu - zgłoszenie skuteczne</v>
      </c>
      <c r="I689" s="60" t="e">
        <f>IF(#REF!&gt;0,#REF!,"---")</f>
        <v>#REF!</v>
      </c>
    </row>
    <row r="690" spans="1:9" ht="30" x14ac:dyDescent="0.25">
      <c r="A690" s="51" t="str">
        <f>IF(zgłoszenia[[#This Row],[ID]]&gt;0,zgłoszenia[[#This Row],[Lp.]]&amp;" "&amp;zgłoszenia[[#This Row],[ID]]&amp;"
"&amp;zgłoszenia[[#This Row],[Nr kance- laryjny]]&amp;"/P/15","---")</f>
        <v>687 AA
13480/P/15</v>
      </c>
      <c r="B69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garaż 
gm. Polanów; ob.Żydowo; dz. Nr 544/5</v>
      </c>
      <c r="C690" s="28" t="str">
        <f>IF(zgłoszenia[[#This Row],[Rodzaj zgłoszenia]]&gt;0,zgłoszenia[[#This Row],[Rodzaj zgłoszenia]]," ")</f>
        <v>budowa obiektu - art. 29 ust. 1</v>
      </c>
      <c r="D690" s="47" t="e">
        <f>IF(#REF!&gt;0,#REF!&amp;";
"&amp;#REF!," ")</f>
        <v>#REF!</v>
      </c>
      <c r="E690" s="52" t="str">
        <f ca="1">IF(zgłoszenia[BOŚ Znak sprawy]&gt;0,zgłoszenia[BOŚ Znak sprawy]&amp;"
( "&amp;zgłoszenia[czas rozpatrywania]&amp;" "&amp;"dni )"," ")</f>
        <v>BOŚ.6743.598.2017.AA
( 11 dni )</v>
      </c>
      <c r="F690" s="64">
        <f>IF(zgłoszenia[[#This Row],[Data wpływu wniosku]]&gt;0,zgłoszenia[[#This Row],[Data wpływu wniosku]]," ")</f>
        <v>42909</v>
      </c>
      <c r="G690" s="43">
        <f>IF(zgłoszenia[[#This Row],[Data zakończenia sprawy]]&gt;0,zgłoszenia[[#This Row],[Data zakończenia sprawy]]," ")</f>
        <v>42920</v>
      </c>
      <c r="H690" s="44" t="str">
        <f>IF(zgłoszenia[[#This Row],[Sposób zakończenia]]&gt;0,zgłoszenia[[#This Row],[Sposób zakończenia]]," ")</f>
        <v>brak sprzeciwu - zgłoszenie skuteczne</v>
      </c>
      <c r="I690" s="60" t="e">
        <f>IF(#REF!&gt;0,#REF!,"---")</f>
        <v>#REF!</v>
      </c>
    </row>
    <row r="691" spans="1:9" ht="30" x14ac:dyDescent="0.25">
      <c r="A691" s="51" t="str">
        <f>IF(zgłoszenia[[#This Row],[ID]]&gt;0,zgłoszenia[[#This Row],[Lp.]]&amp;" "&amp;zgłoszenia[[#This Row],[ID]]&amp;"
"&amp;zgłoszenia[[#This Row],[Nr kance- laryjny]]&amp;"/P/15","---")</f>
        <v>688 AA
13419/P/15</v>
      </c>
      <c r="B69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zbiornik bezodpływoy 
gm. Bobolice; ob.Porost; dz. Nr 253/25</v>
      </c>
      <c r="C691" s="28" t="str">
        <f>IF(zgłoszenia[[#This Row],[Rodzaj zgłoszenia]]&gt;0,zgłoszenia[[#This Row],[Rodzaj zgłoszenia]]," ")</f>
        <v>budowa obiektu - art. 29 ust. 1</v>
      </c>
      <c r="D691" s="47" t="e">
        <f>IF(#REF!&gt;0,#REF!&amp;";
"&amp;#REF!," ")</f>
        <v>#REF!</v>
      </c>
      <c r="E691" s="52" t="str">
        <f ca="1">IF(zgłoszenia[BOŚ Znak sprawy]&gt;0,zgłoszenia[BOŚ Znak sprawy]&amp;"
( "&amp;zgłoszenia[czas rozpatrywania]&amp;" "&amp;"dni )"," ")</f>
        <v>BOŚ.6743.599.2017.AA
( 12 dni )</v>
      </c>
      <c r="F691" s="64">
        <f>IF(zgłoszenia[[#This Row],[Data wpływu wniosku]]&gt;0,zgłoszenia[[#This Row],[Data wpływu wniosku]]," ")</f>
        <v>42909</v>
      </c>
      <c r="G691" s="43">
        <f>IF(zgłoszenia[[#This Row],[Data zakończenia sprawy]]&gt;0,zgłoszenia[[#This Row],[Data zakończenia sprawy]]," ")</f>
        <v>42921</v>
      </c>
      <c r="H691" s="44" t="str">
        <f>IF(zgłoszenia[[#This Row],[Sposób zakończenia]]&gt;0,zgłoszenia[[#This Row],[Sposób zakończenia]]," ")</f>
        <v>brak sprzeciwu - zgłoszenie skuteczne</v>
      </c>
      <c r="I691" s="60" t="e">
        <f>IF(#REF!&gt;0,#REF!,"---")</f>
        <v>#REF!</v>
      </c>
    </row>
    <row r="692" spans="1:9" ht="45" x14ac:dyDescent="0.25">
      <c r="A692" s="51" t="str">
        <f>IF(zgłoszenia[[#This Row],[ID]]&gt;0,zgłoszenia[[#This Row],[Lp.]]&amp;" "&amp;zgłoszenia[[#This Row],[ID]]&amp;"
"&amp;zgłoszenia[[#This Row],[Nr kance- laryjny]]&amp;"/P/15","---")</f>
        <v>689 WK
13420/P/15</v>
      </c>
      <c r="B69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i zbironik bezodpływowy 
gm. Mielno; ob.Mielenko; dz. Nr 325/19</v>
      </c>
      <c r="C692" s="28" t="str">
        <f>IF(zgłoszenia[[#This Row],[Rodzaj zgłoszenia]]&gt;0,zgłoszenia[[#This Row],[Rodzaj zgłoszenia]]," ")</f>
        <v>budowa obiektu - art. 29 ust. 1</v>
      </c>
      <c r="D692" s="47" t="e">
        <f>IF(#REF!&gt;0,#REF!&amp;";
"&amp;#REF!," ")</f>
        <v>#REF!</v>
      </c>
      <c r="E692" s="52" t="str">
        <f ca="1">IF(zgłoszenia[BOŚ Znak sprawy]&gt;0,zgłoszenia[BOŚ Znak sprawy]&amp;"
( "&amp;zgłoszenia[czas rozpatrywania]&amp;" "&amp;"dni )"," ")</f>
        <v>BOŚ.6743.596.2017.WK
( 21 dni )</v>
      </c>
      <c r="F692" s="64">
        <f>IF(zgłoszenia[[#This Row],[Data wpływu wniosku]]&gt;0,zgłoszenia[[#This Row],[Data wpływu wniosku]]," ")</f>
        <v>42909</v>
      </c>
      <c r="G692" s="43">
        <f>IF(zgłoszenia[[#This Row],[Data zakończenia sprawy]]&gt;0,zgłoszenia[[#This Row],[Data zakończenia sprawy]]," ")</f>
        <v>42930</v>
      </c>
      <c r="H692" s="44" t="str">
        <f>IF(zgłoszenia[[#This Row],[Sposób zakończenia]]&gt;0,zgłoszenia[[#This Row],[Sposób zakończenia]]," ")</f>
        <v>brak sprzeciwu - zgłoszenie skuteczne</v>
      </c>
      <c r="I692" s="60" t="e">
        <f>IF(#REF!&gt;0,#REF!,"---")</f>
        <v>#REF!</v>
      </c>
    </row>
    <row r="693" spans="1:9" ht="45" x14ac:dyDescent="0.25">
      <c r="A693" s="51" t="str">
        <f>IF(zgłoszenia[[#This Row],[ID]]&gt;0,zgłoszenia[[#This Row],[Lp.]]&amp;" "&amp;zgłoszenia[[#This Row],[ID]]&amp;"
"&amp;zgłoszenia[[#This Row],[Nr kance- laryjny]]&amp;"/P/15","---")</f>
        <v>690 WK
13772/P/15</v>
      </c>
      <c r="B69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rozbiórka- teren zieleni z urządzeniami rekreacji 
gm. Manowo; ob.Cewlino; dz. Nr 226/5</v>
      </c>
      <c r="C693" s="28" t="str">
        <f>IF(zgłoszenia[[#This Row],[Rodzaj zgłoszenia]]&gt;0,zgłoszenia[[#This Row],[Rodzaj zgłoszenia]]," ")</f>
        <v>rozbiórka obiektu - art. 31</v>
      </c>
      <c r="D693" s="47" t="e">
        <f>IF(#REF!&gt;0,#REF!&amp;";
"&amp;#REF!," ")</f>
        <v>#REF!</v>
      </c>
      <c r="E693" s="52" t="str">
        <f ca="1">IF(zgłoszenia[BOŚ Znak sprawy]&gt;0,zgłoszenia[BOŚ Znak sprawy]&amp;"
( "&amp;zgłoszenia[czas rozpatrywania]&amp;" "&amp;"dni )"," ")</f>
        <v>BOŚ.6743.597.2017.WK
( 13 dni )</v>
      </c>
      <c r="F693" s="64">
        <f>IF(zgłoszenia[[#This Row],[Data wpływu wniosku]]&gt;0,zgłoszenia[[#This Row],[Data wpływu wniosku]]," ")</f>
        <v>42914</v>
      </c>
      <c r="G693" s="43">
        <f>IF(zgłoszenia[[#This Row],[Data zakończenia sprawy]]&gt;0,zgłoszenia[[#This Row],[Data zakończenia sprawy]]," ")</f>
        <v>42927</v>
      </c>
      <c r="H693" s="44" t="str">
        <f>IF(zgłoszenia[[#This Row],[Sposób zakończenia]]&gt;0,zgłoszenia[[#This Row],[Sposób zakończenia]]," ")</f>
        <v>odmowa wszczęcia</v>
      </c>
      <c r="I693" s="60" t="e">
        <f>IF(#REF!&gt;0,#REF!,"---")</f>
        <v>#REF!</v>
      </c>
    </row>
    <row r="694" spans="1:9" ht="75" x14ac:dyDescent="0.25">
      <c r="A694" s="51" t="str">
        <f>IF(zgłoszenia[[#This Row],[ID]]&gt;0,zgłoszenia[[#This Row],[Lp.]]&amp;" "&amp;zgłoszenia[[#This Row],[ID]]&amp;"
"&amp;zgłoszenia[[#This Row],[Nr kance- laryjny]]&amp;"/P/15","---")</f>
        <v>691 SR
13783/P/15</v>
      </c>
      <c r="B69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wodociągowa 
gm. Manowo; ob.Wyszebórz; dz. Nr 169, 66/4, 87/14, 68/2, 70, 40/1, 37/6, 37/8, 82/6, 80/1, 87/12, 76/2, 75/1, 87/11, 37/4, 78, 82/5, 69/1</v>
      </c>
      <c r="C694" s="28" t="str">
        <f>IF(zgłoszenia[[#This Row],[Rodzaj zgłoszenia]]&gt;0,zgłoszenia[[#This Row],[Rodzaj zgłoszenia]]," ")</f>
        <v>sieci art.29 ust.1 pkt 19a</v>
      </c>
      <c r="D694" s="47" t="e">
        <f>IF(#REF!&gt;0,#REF!&amp;";
"&amp;#REF!," ")</f>
        <v>#REF!</v>
      </c>
      <c r="E694" s="52" t="str">
        <f ca="1">IF(zgłoszenia[BOŚ Znak sprawy]&gt;0,zgłoszenia[BOŚ Znak sprawy]&amp;"
( "&amp;zgłoszenia[czas rozpatrywania]&amp;" "&amp;"dni )"," ")</f>
        <v>BOŚ.6748.40.2017.SR
( 16 dni )</v>
      </c>
      <c r="F694" s="64">
        <f>IF(zgłoszenia[[#This Row],[Data wpływu wniosku]]&gt;0,zgłoszenia[[#This Row],[Data wpływu wniosku]]," ")</f>
        <v>42914</v>
      </c>
      <c r="G694" s="43">
        <f>IF(zgłoszenia[[#This Row],[Data zakończenia sprawy]]&gt;0,zgłoszenia[[#This Row],[Data zakończenia sprawy]]," ")</f>
        <v>42930</v>
      </c>
      <c r="H694" s="44" t="str">
        <f>IF(zgłoszenia[[#This Row],[Sposób zakończenia]]&gt;0,zgłoszenia[[#This Row],[Sposób zakończenia]]," ")</f>
        <v>brak sprzeciwu - zgłoszenie skuteczne</v>
      </c>
      <c r="I694" s="60" t="e">
        <f>IF(#REF!&gt;0,#REF!,"---")</f>
        <v>#REF!</v>
      </c>
    </row>
    <row r="695" spans="1:9" ht="30" x14ac:dyDescent="0.25">
      <c r="A695" s="51" t="str">
        <f>IF(zgłoszenia[[#This Row],[ID]]&gt;0,zgłoszenia[[#This Row],[Lp.]]&amp;" "&amp;zgłoszenia[[#This Row],[ID]]&amp;"
"&amp;zgłoszenia[[#This Row],[Nr kance- laryjny]]&amp;"/P/15","---")</f>
        <v>692 ŁD
13808/P/15</v>
      </c>
      <c r="B69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Biesiekierz; ob.Biesiekierz; dz. Nr 443/1</v>
      </c>
      <c r="C695" s="28" t="str">
        <f>IF(zgłoszenia[[#This Row],[Rodzaj zgłoszenia]]&gt;0,zgłoszenia[[#This Row],[Rodzaj zgłoszenia]]," ")</f>
        <v>budowa obiektu - art. 29 ust. 1</v>
      </c>
      <c r="D695" s="47" t="e">
        <f>IF(#REF!&gt;0,#REF!&amp;";
"&amp;#REF!," ")</f>
        <v>#REF!</v>
      </c>
      <c r="E695" s="52" t="str">
        <f ca="1">IF(zgłoszenia[BOŚ Znak sprawy]&gt;0,zgłoszenia[BOŚ Znak sprawy]&amp;"
( "&amp;zgłoszenia[czas rozpatrywania]&amp;" "&amp;"dni )"," ")</f>
        <v>BOŚ.6743.627.2017.ŁD
( 14 dni )</v>
      </c>
      <c r="F695" s="64">
        <f>IF(zgłoszenia[[#This Row],[Data wpływu wniosku]]&gt;0,zgłoszenia[[#This Row],[Data wpływu wniosku]]," ")</f>
        <v>42914</v>
      </c>
      <c r="G695" s="43">
        <f>IF(zgłoszenia[[#This Row],[Data zakończenia sprawy]]&gt;0,zgłoszenia[[#This Row],[Data zakończenia sprawy]]," ")</f>
        <v>42928</v>
      </c>
      <c r="H695" s="44" t="str">
        <f>IF(zgłoszenia[[#This Row],[Sposób zakończenia]]&gt;0,zgłoszenia[[#This Row],[Sposób zakończenia]]," ")</f>
        <v>decyzja umorzenie</v>
      </c>
      <c r="I695" s="60" t="e">
        <f>IF(#REF!&gt;0,#REF!,"---")</f>
        <v>#REF!</v>
      </c>
    </row>
    <row r="696" spans="1:9" ht="30" x14ac:dyDescent="0.25">
      <c r="A696" s="51" t="str">
        <f>IF(zgłoszenia[[#This Row],[ID]]&gt;0,zgłoszenia[[#This Row],[Lp.]]&amp;" "&amp;zgłoszenia[[#This Row],[ID]]&amp;"
"&amp;zgłoszenia[[#This Row],[Nr kance- laryjny]]&amp;"/P/15","---")</f>
        <v>693 MS
13676/P/15</v>
      </c>
      <c r="B69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budynku mieszkalnego 
gm. Sianów; ob.Sianów; dz. Nr 58</v>
      </c>
      <c r="C696" s="28" t="str">
        <f>IF(zgłoszenia[[#This Row],[Rodzaj zgłoszenia]]&gt;0,zgłoszenia[[#This Row],[Rodzaj zgłoszenia]]," ")</f>
        <v>jednorodzinne art.29 ust.1 pkt 1a</v>
      </c>
      <c r="D696" s="47" t="e">
        <f>IF(#REF!&gt;0,#REF!&amp;";
"&amp;#REF!," ")</f>
        <v>#REF!</v>
      </c>
      <c r="E696" s="52" t="str">
        <f ca="1">IF(zgłoszenia[BOŚ Znak sprawy]&gt;0,zgłoszenia[BOŚ Znak sprawy]&amp;"
( "&amp;zgłoszenia[czas rozpatrywania]&amp;" "&amp;"dni )"," ")</f>
        <v>BOŚ.6746.605.2017.MS
( 17 dni )</v>
      </c>
      <c r="F696" s="64">
        <f>IF(zgłoszenia[[#This Row],[Data wpływu wniosku]]&gt;0,zgłoszenia[[#This Row],[Data wpływu wniosku]]," ")</f>
        <v>42913</v>
      </c>
      <c r="G696" s="43">
        <f>IF(zgłoszenia[[#This Row],[Data zakończenia sprawy]]&gt;0,zgłoszenia[[#This Row],[Data zakończenia sprawy]]," ")</f>
        <v>42930</v>
      </c>
      <c r="H696" s="44" t="str">
        <f>IF(zgłoszenia[[#This Row],[Sposób zakończenia]]&gt;0,zgłoszenia[[#This Row],[Sposób zakończenia]]," ")</f>
        <v>brak sprzeciwu - zgłoszenie skuteczne</v>
      </c>
      <c r="I696" s="60" t="e">
        <f>IF(#REF!&gt;0,#REF!,"---")</f>
        <v>#REF!</v>
      </c>
    </row>
    <row r="697" spans="1:9" ht="30" x14ac:dyDescent="0.25">
      <c r="A697" s="51" t="str">
        <f>IF(zgłoszenia[[#This Row],[ID]]&gt;0,zgłoszenia[[#This Row],[Lp.]]&amp;" "&amp;zgłoszenia[[#This Row],[ID]]&amp;"
"&amp;zgłoszenia[[#This Row],[Nr kance- laryjny]]&amp;"/P/15","---")</f>
        <v>694 IN
13897/P/15</v>
      </c>
      <c r="B69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ob.Chłopy; dz. Nr 120/22</v>
      </c>
      <c r="C697" s="28" t="str">
        <f>IF(zgłoszenia[[#This Row],[Rodzaj zgłoszenia]]&gt;0,zgłoszenia[[#This Row],[Rodzaj zgłoszenia]]," ")</f>
        <v>jednorodzinne art.29 ust.1 pkt 1a</v>
      </c>
      <c r="D697" s="47" t="e">
        <f>IF(#REF!&gt;0,#REF!&amp;";
"&amp;#REF!," ")</f>
        <v>#REF!</v>
      </c>
      <c r="E697" s="52" t="str">
        <f ca="1">IF(zgłoszenia[BOŚ Znak sprawy]&gt;0,zgłoszenia[BOŚ Znak sprawy]&amp;"
( "&amp;zgłoszenia[czas rozpatrywania]&amp;" "&amp;"dni )"," ")</f>
        <v>BOŚ.6746.63.2017.IN
( 18 dni )</v>
      </c>
      <c r="F697" s="64">
        <f>IF(zgłoszenia[[#This Row],[Data wpływu wniosku]]&gt;0,zgłoszenia[[#This Row],[Data wpływu wniosku]]," ")</f>
        <v>42915</v>
      </c>
      <c r="G697" s="43">
        <f>IF(zgłoszenia[[#This Row],[Data zakończenia sprawy]]&gt;0,zgłoszenia[[#This Row],[Data zakończenia sprawy]]," ")</f>
        <v>42933</v>
      </c>
      <c r="H697" s="44" t="str">
        <f>IF(zgłoszenia[[#This Row],[Sposób zakończenia]]&gt;0,zgłoszenia[[#This Row],[Sposób zakończenia]]," ")</f>
        <v>bez rozpoznania</v>
      </c>
      <c r="I697" s="60" t="e">
        <f>IF(#REF!&gt;0,#REF!,"---")</f>
        <v>#REF!</v>
      </c>
    </row>
    <row r="698" spans="1:9" ht="45" x14ac:dyDescent="0.25">
      <c r="A698" s="51" t="str">
        <f>IF(zgłoszenia[[#This Row],[ID]]&gt;0,zgłoszenia[[#This Row],[Lp.]]&amp;" "&amp;zgłoszenia[[#This Row],[ID]]&amp;"
"&amp;zgłoszenia[[#This Row],[Nr kance- laryjny]]&amp;"/P/15","---")</f>
        <v>695 MS
13850/P/15</v>
      </c>
      <c r="B69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Sianów; ob.Grabówko; dz. Nr 19</v>
      </c>
      <c r="C698" s="28" t="str">
        <f>IF(zgłoszenia[[#This Row],[Rodzaj zgłoszenia]]&gt;0,zgłoszenia[[#This Row],[Rodzaj zgłoszenia]]," ")</f>
        <v>roboty budowlane - art. 29 ust. 2</v>
      </c>
      <c r="D698" s="47" t="e">
        <f>IF(#REF!&gt;0,#REF!&amp;";
"&amp;#REF!," ")</f>
        <v>#REF!</v>
      </c>
      <c r="E698" s="52" t="str">
        <f ca="1">IF(zgłoszenia[BOŚ Znak sprawy]&gt;0,zgłoszenia[BOŚ Znak sprawy]&amp;"
( "&amp;zgłoszenia[czas rozpatrywania]&amp;" "&amp;"dni )"," ")</f>
        <v>BOŚ.6743.606.2017.MS
( 21 dni )</v>
      </c>
      <c r="F698" s="64">
        <f>IF(zgłoszenia[[#This Row],[Data wpływu wniosku]]&gt;0,zgłoszenia[[#This Row],[Data wpływu wniosku]]," ")</f>
        <v>42915</v>
      </c>
      <c r="G698" s="43">
        <f>IF(zgłoszenia[[#This Row],[Data zakończenia sprawy]]&gt;0,zgłoszenia[[#This Row],[Data zakończenia sprawy]]," ")</f>
        <v>42936</v>
      </c>
      <c r="H698" s="44" t="str">
        <f>IF(zgłoszenia[[#This Row],[Sposób zakończenia]]&gt;0,zgłoszenia[[#This Row],[Sposób zakończenia]]," ")</f>
        <v>odmowa wszczęcia</v>
      </c>
      <c r="I698" s="60" t="e">
        <f>IF(#REF!&gt;0,#REF!,"---")</f>
        <v>#REF!</v>
      </c>
    </row>
    <row r="699" spans="1:9" ht="45" x14ac:dyDescent="0.25">
      <c r="A699" s="51" t="str">
        <f>IF(zgłoszenia[[#This Row],[ID]]&gt;0,zgłoszenia[[#This Row],[Lp.]]&amp;" "&amp;zgłoszenia[[#This Row],[ID]]&amp;"
"&amp;zgłoszenia[[#This Row],[Nr kance- laryjny]]&amp;"/P/15","---")</f>
        <v>696 SR
13938/P/15</v>
      </c>
      <c r="B69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montaż drewnianego blatu barowego 
gm. Mielno; ob.Mielno; dz. Nr 864/4</v>
      </c>
      <c r="C699" s="28" t="str">
        <f>IF(zgłoszenia[[#This Row],[Rodzaj zgłoszenia]]&gt;0,zgłoszenia[[#This Row],[Rodzaj zgłoszenia]]," ")</f>
        <v>tymczasowy obiekt - art. 29 ust. 1, pkt 12</v>
      </c>
      <c r="D699" s="47" t="e">
        <f>IF(#REF!&gt;0,#REF!&amp;";
"&amp;#REF!," ")</f>
        <v>#REF!</v>
      </c>
      <c r="E699" s="52" t="str">
        <f ca="1">IF(zgłoszenia[BOŚ Znak sprawy]&gt;0,zgłoszenia[BOŚ Znak sprawy]&amp;"
( "&amp;zgłoszenia[czas rozpatrywania]&amp;" "&amp;"dni )"," ")</f>
        <v>BOŚ.6743.601.2017.SR
( 8 dni )</v>
      </c>
      <c r="F699" s="64">
        <f>IF(zgłoszenia[[#This Row],[Data wpływu wniosku]]&gt;0,zgłoszenia[[#This Row],[Data wpływu wniosku]]," ")</f>
        <v>42915</v>
      </c>
      <c r="G699" s="43">
        <f>IF(zgłoszenia[[#This Row],[Data zakończenia sprawy]]&gt;0,zgłoszenia[[#This Row],[Data zakończenia sprawy]]," ")</f>
        <v>42923</v>
      </c>
      <c r="H699" s="44" t="str">
        <f>IF(zgłoszenia[[#This Row],[Sposób zakończenia]]&gt;0,zgłoszenia[[#This Row],[Sposób zakończenia]]," ")</f>
        <v>decyzja umorzenie</v>
      </c>
      <c r="I699" s="60" t="e">
        <f>IF(#REF!&gt;0,#REF!,"---")</f>
        <v>#REF!</v>
      </c>
    </row>
    <row r="700" spans="1:9" ht="30" x14ac:dyDescent="0.25">
      <c r="A700" s="51" t="str">
        <f>IF(zgłoszenia[[#This Row],[ID]]&gt;0,zgłoszenia[[#This Row],[Lp.]]&amp;" "&amp;zgłoszenia[[#This Row],[ID]]&amp;"
"&amp;zgłoszenia[[#This Row],[Nr kance- laryjny]]&amp;"/P/15","---")</f>
        <v>697 WK
13733/P/15</v>
      </c>
      <c r="B70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ob.Sarbinowo; dz. Nr 89/6</v>
      </c>
      <c r="C700" s="28" t="str">
        <f>IF(zgłoszenia[[#This Row],[Rodzaj zgłoszenia]]&gt;0,zgłoszenia[[#This Row],[Rodzaj zgłoszenia]]," ")</f>
        <v>budowa obiektu - art. 29 ust. 1</v>
      </c>
      <c r="D700" s="47" t="e">
        <f>IF(#REF!&gt;0,#REF!&amp;";
"&amp;#REF!," ")</f>
        <v>#REF!</v>
      </c>
      <c r="E700" s="52" t="str">
        <f ca="1">IF(zgłoszenia[BOŚ Znak sprawy]&gt;0,zgłoszenia[BOŚ Znak sprawy]&amp;"
( "&amp;zgłoszenia[czas rozpatrywania]&amp;" "&amp;"dni )"," ")</f>
        <v>BOŚ.6743.610.2017.WK
( 40 dni )</v>
      </c>
      <c r="F700" s="64">
        <f>IF(zgłoszenia[[#This Row],[Data wpływu wniosku]]&gt;0,zgłoszenia[[#This Row],[Data wpływu wniosku]]," ")</f>
        <v>42914</v>
      </c>
      <c r="G700" s="43">
        <f>IF(zgłoszenia[[#This Row],[Data zakończenia sprawy]]&gt;0,zgłoszenia[[#This Row],[Data zakończenia sprawy]]," ")</f>
        <v>42954</v>
      </c>
      <c r="H700" s="44" t="str">
        <f>IF(zgłoszenia[[#This Row],[Sposób zakończenia]]&gt;0,zgłoszenia[[#This Row],[Sposób zakończenia]]," ")</f>
        <v>decyzja sprzeciwu</v>
      </c>
      <c r="I700" s="60" t="e">
        <f>IF(#REF!&gt;0,#REF!,"---")</f>
        <v>#REF!</v>
      </c>
    </row>
    <row r="701" spans="1:9" ht="30" x14ac:dyDescent="0.25">
      <c r="A701" s="51" t="str">
        <f>IF(zgłoszenia[[#This Row],[ID]]&gt;0,zgłoszenia[[#This Row],[Lp.]]&amp;" "&amp;zgłoszenia[[#This Row],[ID]]&amp;"
"&amp;zgłoszenia[[#This Row],[Nr kance- laryjny]]&amp;"/P/15","---")</f>
        <v>698 AŁ
13940/P/15</v>
      </c>
      <c r="B70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gospodarczo- garażowy 
gm. Manowo; ob.Kretomino; dz. Nr 72/13</v>
      </c>
      <c r="C701" s="28" t="str">
        <f>IF(zgłoszenia[[#This Row],[Rodzaj zgłoszenia]]&gt;0,zgłoszenia[[#This Row],[Rodzaj zgłoszenia]]," ")</f>
        <v>budowa obiektu - art. 29 ust. 1</v>
      </c>
      <c r="D701" s="47" t="e">
        <f>IF(#REF!&gt;0,#REF!&amp;";
"&amp;#REF!," ")</f>
        <v>#REF!</v>
      </c>
      <c r="E701" s="52" t="str">
        <f ca="1">IF(zgłoszenia[BOŚ Znak sprawy]&gt;0,zgłoszenia[BOŚ Znak sprawy]&amp;"
( "&amp;zgłoszenia[czas rozpatrywania]&amp;" "&amp;"dni )"," ")</f>
        <v>BOŚ.6743.617.2017.AŁ
( 18 dni )</v>
      </c>
      <c r="F701" s="64">
        <f>IF(zgłoszenia[[#This Row],[Data wpływu wniosku]]&gt;0,zgłoszenia[[#This Row],[Data wpływu wniosku]]," ")</f>
        <v>42915</v>
      </c>
      <c r="G701" s="43">
        <f>IF(zgłoszenia[[#This Row],[Data zakończenia sprawy]]&gt;0,zgłoszenia[[#This Row],[Data zakończenia sprawy]]," ")</f>
        <v>42933</v>
      </c>
      <c r="H701" s="44" t="str">
        <f>IF(zgłoszenia[[#This Row],[Sposób zakończenia]]&gt;0,zgłoszenia[[#This Row],[Sposób zakończenia]]," ")</f>
        <v>brak sprzeciwu - zgłoszenie skuteczne</v>
      </c>
      <c r="I701" s="60" t="e">
        <f>IF(#REF!&gt;0,#REF!,"---")</f>
        <v>#REF!</v>
      </c>
    </row>
    <row r="702" spans="1:9" ht="45" x14ac:dyDescent="0.25">
      <c r="A702" s="51" t="str">
        <f>IF(zgłoszenia[[#This Row],[ID]]&gt;0,zgłoszenia[[#This Row],[Lp.]]&amp;" "&amp;zgłoszenia[[#This Row],[ID]]&amp;"
"&amp;zgłoszenia[[#This Row],[Nr kance- laryjny]]&amp;"/P/15","---")</f>
        <v>699 AŁ
13674/P/15</v>
      </c>
      <c r="B70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zjazdu z drogi powiatowej 
gm. Mielno; ob.Sarbinowo; dz. Nr 419/18</v>
      </c>
      <c r="C702" s="28" t="str">
        <f>IF(zgłoszenia[[#This Row],[Rodzaj zgłoszenia]]&gt;0,zgłoszenia[[#This Row],[Rodzaj zgłoszenia]]," ")</f>
        <v>roboty budowlane - art. 29 ust. 2</v>
      </c>
      <c r="D702" s="47" t="e">
        <f>IF(#REF!&gt;0,#REF!&amp;";
"&amp;#REF!," ")</f>
        <v>#REF!</v>
      </c>
      <c r="E702" s="52" t="str">
        <f ca="1">IF(zgłoszenia[BOŚ Znak sprawy]&gt;0,zgłoszenia[BOŚ Znak sprawy]&amp;"
( "&amp;zgłoszenia[czas rozpatrywania]&amp;" "&amp;"dni )"," ")</f>
        <v>BOŚ.6743.616.2017.AŁ
( 20 dni )</v>
      </c>
      <c r="F702" s="64">
        <f>IF(zgłoszenia[[#This Row],[Data wpływu wniosku]]&gt;0,zgłoszenia[[#This Row],[Data wpływu wniosku]]," ")</f>
        <v>42913</v>
      </c>
      <c r="G702" s="43">
        <f>IF(zgłoszenia[[#This Row],[Data zakończenia sprawy]]&gt;0,zgłoszenia[[#This Row],[Data zakończenia sprawy]]," ")</f>
        <v>42933</v>
      </c>
      <c r="H702" s="44" t="str">
        <f>IF(zgłoszenia[[#This Row],[Sposób zakończenia]]&gt;0,zgłoszenia[[#This Row],[Sposób zakończenia]]," ")</f>
        <v>odmowa wszczęcia</v>
      </c>
      <c r="I702" s="60" t="e">
        <f>IF(#REF!&gt;0,#REF!,"---")</f>
        <v>#REF!</v>
      </c>
    </row>
    <row r="703" spans="1:9" ht="60" x14ac:dyDescent="0.25">
      <c r="A703" s="51" t="str">
        <f>IF(zgłoszenia[[#This Row],[ID]]&gt;0,zgłoszenia[[#This Row],[Lp.]]&amp;" "&amp;zgłoszenia[[#This Row],[ID]]&amp;"
"&amp;zgłoszenia[[#This Row],[Nr kance- laryjny]]&amp;"/P/15","---")</f>
        <v>700 MS
13921/P/15</v>
      </c>
      <c r="B70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modernizacja kotłowni i termomodernizacja budynku mieszkalnego wielorodzinnego 
gm. Świeszyno; ob.Niedalino; dz. Nr 15/4</v>
      </c>
      <c r="C703" s="28" t="str">
        <f>IF(zgłoszenia[[#This Row],[Rodzaj zgłoszenia]]&gt;0,zgłoszenia[[#This Row],[Rodzaj zgłoszenia]]," ")</f>
        <v>roboty budowlane - art. 29 ust. 2</v>
      </c>
      <c r="D703" s="47" t="e">
        <f>IF(#REF!&gt;0,#REF!&amp;";
"&amp;#REF!," ")</f>
        <v>#REF!</v>
      </c>
      <c r="E703" s="52" t="str">
        <f ca="1">IF(zgłoszenia[BOŚ Znak sprawy]&gt;0,zgłoszenia[BOŚ Znak sprawy]&amp;"
( "&amp;zgłoszenia[czas rozpatrywania]&amp;" "&amp;"dni )"," ")</f>
        <v>BOŚ.6743.607.2017.MS
( 21 dni )</v>
      </c>
      <c r="F703" s="64">
        <f>IF(zgłoszenia[[#This Row],[Data wpływu wniosku]]&gt;0,zgłoszenia[[#This Row],[Data wpływu wniosku]]," ")</f>
        <v>42915</v>
      </c>
      <c r="G703" s="43">
        <f>IF(zgłoszenia[[#This Row],[Data zakończenia sprawy]]&gt;0,zgłoszenia[[#This Row],[Data zakończenia sprawy]]," ")</f>
        <v>42936</v>
      </c>
      <c r="H703" s="44" t="str">
        <f>IF(zgłoszenia[[#This Row],[Sposób zakończenia]]&gt;0,zgłoszenia[[#This Row],[Sposób zakończenia]]," ")</f>
        <v>brak sprzeciwu - zgłoszenie skuteczne</v>
      </c>
      <c r="I703" s="60" t="e">
        <f>IF(#REF!&gt;0,#REF!,"---")</f>
        <v>#REF!</v>
      </c>
    </row>
    <row r="704" spans="1:9" ht="30" x14ac:dyDescent="0.25">
      <c r="A704" s="51" t="str">
        <f>IF(zgłoszenia[[#This Row],[ID]]&gt;0,zgłoszenia[[#This Row],[Lp.]]&amp;" "&amp;zgłoszenia[[#This Row],[ID]]&amp;"
"&amp;zgłoszenia[[#This Row],[Nr kance- laryjny]]&amp;"/P/15","---")</f>
        <v>701 AŁ
13797/P/15</v>
      </c>
      <c r="B70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jednorodzinny 
gm. Mielno; ob.Sarbinowo; dz. Nr 440/22</v>
      </c>
      <c r="C704" s="28" t="str">
        <f>IF(zgłoszenia[[#This Row],[Rodzaj zgłoszenia]]&gt;0,zgłoszenia[[#This Row],[Rodzaj zgłoszenia]]," ")</f>
        <v>jednorodzinne art.29 ust.1 pkt 1a</v>
      </c>
      <c r="D704" s="47" t="e">
        <f>IF(#REF!&gt;0,#REF!&amp;";
"&amp;#REF!," ")</f>
        <v>#REF!</v>
      </c>
      <c r="E704" s="52" t="str">
        <f ca="1">IF(zgłoszenia[BOŚ Znak sprawy]&gt;0,zgłoszenia[BOŚ Znak sprawy]&amp;"
( "&amp;zgłoszenia[czas rozpatrywania]&amp;" "&amp;"dni )"," ")</f>
        <v>BOŚ.6746.61.2017.AŁ
( 20 dni )</v>
      </c>
      <c r="F704" s="64">
        <f>IF(zgłoszenia[[#This Row],[Data wpływu wniosku]]&gt;0,zgłoszenia[[#This Row],[Data wpływu wniosku]]," ")</f>
        <v>42914</v>
      </c>
      <c r="G704" s="43">
        <f>IF(zgłoszenia[[#This Row],[Data zakończenia sprawy]]&gt;0,zgłoszenia[[#This Row],[Data zakończenia sprawy]]," ")</f>
        <v>42934</v>
      </c>
      <c r="H704" s="44" t="str">
        <f>IF(zgłoszenia[[#This Row],[Sposób zakończenia]]&gt;0,zgłoszenia[[#This Row],[Sposób zakończenia]]," ")</f>
        <v>brak sprzeciwu - zgłoszenie skuteczne</v>
      </c>
      <c r="I704" s="60" t="e">
        <f>IF(#REF!&gt;0,#REF!,"---")</f>
        <v>#REF!</v>
      </c>
    </row>
    <row r="705" spans="1:9" ht="45" x14ac:dyDescent="0.25">
      <c r="A705" s="51" t="str">
        <f>IF(zgłoszenia[[#This Row],[ID]]&gt;0,zgłoszenia[[#This Row],[Lp.]]&amp;" "&amp;zgłoszenia[[#This Row],[ID]]&amp;"
"&amp;zgłoszenia[[#This Row],[Nr kance- laryjny]]&amp;"/P/15","---")</f>
        <v>702 SR
13182/P/15</v>
      </c>
      <c r="B70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jednorodzinny 
gm. Mielno; ob.Sarbinowo; dz. Nr 369/7, 370/8, 369/13</v>
      </c>
      <c r="C705" s="28" t="str">
        <f>IF(zgłoszenia[[#This Row],[Rodzaj zgłoszenia]]&gt;0,zgłoszenia[[#This Row],[Rodzaj zgłoszenia]]," ")</f>
        <v>jednorodzinne art.29 ust.1 pkt 1a</v>
      </c>
      <c r="D705" s="47" t="e">
        <f>IF(#REF!&gt;0,#REF!&amp;";
"&amp;#REF!," ")</f>
        <v>#REF!</v>
      </c>
      <c r="E705" s="52" t="str">
        <f ca="1">IF(zgłoszenia[BOŚ Znak sprawy]&gt;0,zgłoszenia[BOŚ Znak sprawy]&amp;"
( "&amp;zgłoszenia[czas rozpatrywania]&amp;" "&amp;"dni )"," ")</f>
        <v>BOŚ.6746.62.2017.SR
( 14 dni )</v>
      </c>
      <c r="F705" s="64">
        <f>IF(zgłoszenia[[#This Row],[Data wpływu wniosku]]&gt;0,zgłoszenia[[#This Row],[Data wpływu wniosku]]," ")</f>
        <v>42907</v>
      </c>
      <c r="G705" s="43">
        <f>IF(zgłoszenia[[#This Row],[Data zakończenia sprawy]]&gt;0,zgłoszenia[[#This Row],[Data zakończenia sprawy]]," ")</f>
        <v>42921</v>
      </c>
      <c r="H705" s="44" t="str">
        <f>IF(zgłoszenia[[#This Row],[Sposób zakończenia]]&gt;0,zgłoszenia[[#This Row],[Sposób zakończenia]]," ")</f>
        <v>decyzja umorzenie</v>
      </c>
      <c r="I705" s="60" t="e">
        <f>IF(#REF!&gt;0,#REF!,"---")</f>
        <v>#REF!</v>
      </c>
    </row>
    <row r="706" spans="1:9" ht="30" x14ac:dyDescent="0.25">
      <c r="A706" s="51" t="str">
        <f>IF(zgłoszenia[[#This Row],[ID]]&gt;0,zgłoszenia[[#This Row],[Lp.]]&amp;" "&amp;zgłoszenia[[#This Row],[ID]]&amp;"
"&amp;zgłoszenia[[#This Row],[Nr kance- laryjny]]&amp;"/P/15","---")</f>
        <v>703 MS
13990/P/15</v>
      </c>
      <c r="B70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przyłącza wody i kanalizacji 
gm. Sianów; ob.Osieki; dz. Nr 33/1, 157/8</v>
      </c>
      <c r="C706" s="28" t="str">
        <f>IF(zgłoszenia[[#This Row],[Rodzaj zgłoszenia]]&gt;0,zgłoszenia[[#This Row],[Rodzaj zgłoszenia]]," ")</f>
        <v>budowa obiektu - art. 29 ust. 1</v>
      </c>
      <c r="D706" s="47" t="e">
        <f>IF(#REF!&gt;0,#REF!&amp;";
"&amp;#REF!," ")</f>
        <v>#REF!</v>
      </c>
      <c r="E706" s="52" t="str">
        <f ca="1">IF(zgłoszenia[BOŚ Znak sprawy]&gt;0,zgłoszenia[BOŚ Znak sprawy]&amp;"
( "&amp;zgłoszenia[czas rozpatrywania]&amp;" "&amp;"dni )"," ")</f>
        <v>BOŚ.6743.608.2017.MS
( 12 dni )</v>
      </c>
      <c r="F706" s="64">
        <f>IF(zgłoszenia[[#This Row],[Data wpływu wniosku]]&gt;0,zgłoszenia[[#This Row],[Data wpływu wniosku]]," ")</f>
        <v>42916</v>
      </c>
      <c r="G706" s="43">
        <f>IF(zgłoszenia[[#This Row],[Data zakończenia sprawy]]&gt;0,zgłoszenia[[#This Row],[Data zakończenia sprawy]]," ")</f>
        <v>42928</v>
      </c>
      <c r="H706" s="44" t="str">
        <f>IF(zgłoszenia[[#This Row],[Sposób zakończenia]]&gt;0,zgłoszenia[[#This Row],[Sposób zakończenia]]," ")</f>
        <v>brak sprzeciwu - zgłoszenie skuteczne</v>
      </c>
      <c r="I706" s="60" t="e">
        <f>IF(#REF!&gt;0,#REF!,"---")</f>
        <v>#REF!</v>
      </c>
    </row>
    <row r="707" spans="1:9" ht="45" x14ac:dyDescent="0.25">
      <c r="A707" s="51" t="str">
        <f>IF(zgłoszenia[[#This Row],[ID]]&gt;0,zgłoszenia[[#This Row],[Lp.]]&amp;" "&amp;zgłoszenia[[#This Row],[ID]]&amp;"
"&amp;zgłoszenia[[#This Row],[Nr kance- laryjny]]&amp;"/P/15","---")</f>
        <v>704 MS
14139/P/15</v>
      </c>
      <c r="B70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drenaż wokół budynku, izolacja przeciwilgociowa budynku 
gm. Świeszyno; ob.Strzekęcino; dz. Nr 16/8</v>
      </c>
      <c r="C707" s="28" t="str">
        <f>IF(zgłoszenia[[#This Row],[Rodzaj zgłoszenia]]&gt;0,zgłoszenia[[#This Row],[Rodzaj zgłoszenia]]," ")</f>
        <v>roboty budowlane - art. 29 ust. 2</v>
      </c>
      <c r="D707" s="47" t="e">
        <f>IF(#REF!&gt;0,#REF!&amp;";
"&amp;#REF!," ")</f>
        <v>#REF!</v>
      </c>
      <c r="E707" s="52" t="str">
        <f ca="1">IF(zgłoszenia[BOŚ Znak sprawy]&gt;0,zgłoszenia[BOŚ Znak sprawy]&amp;"
( "&amp;zgłoszenia[czas rozpatrywania]&amp;" "&amp;"dni )"," ")</f>
        <v>BOŚ.6743.621.2017.MS
( 29 dni )</v>
      </c>
      <c r="F707" s="64">
        <f>IF(zgłoszenia[[#This Row],[Data wpływu wniosku]]&gt;0,zgłoszenia[[#This Row],[Data wpływu wniosku]]," ")</f>
        <v>42919</v>
      </c>
      <c r="G707" s="43">
        <f>IF(zgłoszenia[[#This Row],[Data zakończenia sprawy]]&gt;0,zgłoszenia[[#This Row],[Data zakończenia sprawy]]," ")</f>
        <v>42948</v>
      </c>
      <c r="H707" s="44" t="str">
        <f>IF(zgłoszenia[[#This Row],[Sposób zakończenia]]&gt;0,zgłoszenia[[#This Row],[Sposób zakończenia]]," ")</f>
        <v>decyzja umorzenie</v>
      </c>
      <c r="I707" s="60" t="e">
        <f>IF(#REF!&gt;0,#REF!,"---")</f>
        <v>#REF!</v>
      </c>
    </row>
    <row r="708" spans="1:9" ht="30" x14ac:dyDescent="0.25">
      <c r="A708" s="51" t="str">
        <f>IF(zgłoszenia[[#This Row],[ID]]&gt;0,zgłoszenia[[#This Row],[Lp.]]&amp;" "&amp;zgłoszenia[[#This Row],[ID]]&amp;"
"&amp;zgłoszenia[[#This Row],[Nr kance- laryjny]]&amp;"/P/15","---")</f>
        <v>705 IN
14143/P/15</v>
      </c>
      <c r="B70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pomieszczenie gospodarcze 
gm. Będzino; ob.Dobiesławiec; dz. Nr 19/8</v>
      </c>
      <c r="C708" s="28" t="str">
        <f>IF(zgłoszenia[[#This Row],[Rodzaj zgłoszenia]]&gt;0,zgłoszenia[[#This Row],[Rodzaj zgłoszenia]]," ")</f>
        <v>budowa obiektu - art. 29 ust. 1</v>
      </c>
      <c r="D708" s="47" t="e">
        <f>IF(#REF!&gt;0,#REF!&amp;";
"&amp;#REF!," ")</f>
        <v>#REF!</v>
      </c>
      <c r="E708" s="52" t="str">
        <f ca="1">IF(zgłoszenia[BOŚ Znak sprawy]&gt;0,zgłoszenia[BOŚ Znak sprawy]&amp;"
( "&amp;zgłoszenia[czas rozpatrywania]&amp;" "&amp;"dni )"," ")</f>
        <v>BOŚ.6743.609.2017.IN
( 64 dni )</v>
      </c>
      <c r="F708" s="64">
        <f>IF(zgłoszenia[[#This Row],[Data wpływu wniosku]]&gt;0,zgłoszenia[[#This Row],[Data wpływu wniosku]]," ")</f>
        <v>42919</v>
      </c>
      <c r="G708" s="43">
        <f>IF(zgłoszenia[[#This Row],[Data zakończenia sprawy]]&gt;0,zgłoszenia[[#This Row],[Data zakończenia sprawy]]," ")</f>
        <v>42983</v>
      </c>
      <c r="H708" s="44" t="str">
        <f>IF(zgłoszenia[[#This Row],[Sposób zakończenia]]&gt;0,zgłoszenia[[#This Row],[Sposób zakończenia]]," ")</f>
        <v>decyzja sprzeciwu</v>
      </c>
      <c r="I708" s="60" t="e">
        <f>IF(#REF!&gt;0,#REF!,"---")</f>
        <v>#REF!</v>
      </c>
    </row>
    <row r="709" spans="1:9" ht="45" x14ac:dyDescent="0.25">
      <c r="A709" s="51" t="str">
        <f>IF(zgłoszenia[[#This Row],[ID]]&gt;0,zgłoszenia[[#This Row],[Lp.]]&amp;" "&amp;zgłoszenia[[#This Row],[ID]]&amp;"
"&amp;zgłoszenia[[#This Row],[Nr kance- laryjny]]&amp;"/P/15","---")</f>
        <v>706 AŁ
14168/P/15</v>
      </c>
      <c r="B70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przyłącza wody 
gm. Mielno; ob.Mielno; dz. Nr 425/46, 425/48, 425/51, 31/11, 425/86</v>
      </c>
      <c r="C709" s="28" t="str">
        <f>IF(zgłoszenia[[#This Row],[Rodzaj zgłoszenia]]&gt;0,zgłoszenia[[#This Row],[Rodzaj zgłoszenia]]," ")</f>
        <v>budowa obiektu - art. 29 ust. 1</v>
      </c>
      <c r="D709" s="47" t="e">
        <f>IF(#REF!&gt;0,#REF!&amp;";
"&amp;#REF!," ")</f>
        <v>#REF!</v>
      </c>
      <c r="E709" s="52" t="str">
        <f ca="1">IF(zgłoszenia[BOŚ Znak sprawy]&gt;0,zgłoszenia[BOŚ Znak sprawy]&amp;"
( "&amp;zgłoszenia[czas rozpatrywania]&amp;" "&amp;"dni )"," ")</f>
        <v>BOŚ.6743.618.2017.AŁ
( 17 dni )</v>
      </c>
      <c r="F709" s="64">
        <f>IF(zgłoszenia[[#This Row],[Data wpływu wniosku]]&gt;0,zgłoszenia[[#This Row],[Data wpływu wniosku]]," ")</f>
        <v>42919</v>
      </c>
      <c r="G709" s="43">
        <f>IF(zgłoszenia[[#This Row],[Data zakończenia sprawy]]&gt;0,zgłoszenia[[#This Row],[Data zakończenia sprawy]]," ")</f>
        <v>42936</v>
      </c>
      <c r="H709" s="44" t="str">
        <f>IF(zgłoszenia[[#This Row],[Sposób zakończenia]]&gt;0,zgłoszenia[[#This Row],[Sposób zakończenia]]," ")</f>
        <v>brak sprzeciwu - zgłoszenie skuteczne</v>
      </c>
      <c r="I709" s="60" t="e">
        <f>IF(#REF!&gt;0,#REF!,"---")</f>
        <v>#REF!</v>
      </c>
    </row>
    <row r="710" spans="1:9" ht="30" x14ac:dyDescent="0.25">
      <c r="A710" s="51" t="str">
        <f>IF(zgłoszenia[[#This Row],[ID]]&gt;0,zgłoszenia[[#This Row],[Lp.]]&amp;" "&amp;zgłoszenia[[#This Row],[ID]]&amp;"
"&amp;zgłoszenia[[#This Row],[Nr kance- laryjny]]&amp;"/P/15","---")</f>
        <v>707 AŁ
14225/P/15</v>
      </c>
      <c r="B71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ob.Gąski; dz. Nr 45/24</v>
      </c>
      <c r="C710" s="28" t="str">
        <f>IF(zgłoszenia[[#This Row],[Rodzaj zgłoszenia]]&gt;0,zgłoszenia[[#This Row],[Rodzaj zgłoszenia]]," ")</f>
        <v>budowa obiektu - art. 29 ust. 1</v>
      </c>
      <c r="D710" s="47" t="e">
        <f>IF(#REF!&gt;0,#REF!&amp;";
"&amp;#REF!," ")</f>
        <v>#REF!</v>
      </c>
      <c r="E710" s="52" t="str">
        <f ca="1">IF(zgłoszenia[BOŚ Znak sprawy]&gt;0,zgłoszenia[BOŚ Znak sprawy]&amp;"
( "&amp;zgłoszenia[czas rozpatrywania]&amp;" "&amp;"dni )"," ")</f>
        <v>BOŚ.6743.619.2017.AŁ
( 21 dni )</v>
      </c>
      <c r="F710" s="64">
        <f>IF(zgłoszenia[[#This Row],[Data wpływu wniosku]]&gt;0,zgłoszenia[[#This Row],[Data wpływu wniosku]]," ")</f>
        <v>42920</v>
      </c>
      <c r="G710" s="43">
        <f>IF(zgłoszenia[[#This Row],[Data zakończenia sprawy]]&gt;0,zgłoszenia[[#This Row],[Data zakończenia sprawy]]," ")</f>
        <v>42941</v>
      </c>
      <c r="H710" s="44" t="str">
        <f>IF(zgłoszenia[[#This Row],[Sposób zakończenia]]&gt;0,zgłoszenia[[#This Row],[Sposób zakończenia]]," ")</f>
        <v>brak sprzeciwu - zgłoszenie skuteczne</v>
      </c>
      <c r="I710" s="60" t="e">
        <f>IF(#REF!&gt;0,#REF!,"---")</f>
        <v>#REF!</v>
      </c>
    </row>
    <row r="711" spans="1:9" ht="30" x14ac:dyDescent="0.25">
      <c r="A711" s="51" t="str">
        <f>IF(zgłoszenia[[#This Row],[ID]]&gt;0,zgłoszenia[[#This Row],[Lp.]]&amp;" "&amp;zgłoszenia[[#This Row],[ID]]&amp;"
"&amp;zgłoszenia[[#This Row],[Nr kance- laryjny]]&amp;"/P/15","---")</f>
        <v>708 WK
14240/P/15</v>
      </c>
      <c r="B71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ob.Gąski; dz. Nr 60/5</v>
      </c>
      <c r="C711" s="28" t="str">
        <f>IF(zgłoszenia[[#This Row],[Rodzaj zgłoszenia]]&gt;0,zgłoszenia[[#This Row],[Rodzaj zgłoszenia]]," ")</f>
        <v>budowa obiektu - art. 29 ust. 1</v>
      </c>
      <c r="D711" s="47" t="e">
        <f>IF(#REF!&gt;0,#REF!&amp;";
"&amp;#REF!," ")</f>
        <v>#REF!</v>
      </c>
      <c r="E711" s="52" t="str">
        <f ca="1">IF(zgłoszenia[BOŚ Znak sprawy]&gt;0,zgłoszenia[BOŚ Znak sprawy]&amp;"
( "&amp;zgłoszenia[czas rozpatrywania]&amp;" "&amp;"dni )"," ")</f>
        <v>BOŚ.6743.615.2017.WK
( 14 dni )</v>
      </c>
      <c r="F711" s="64">
        <f>IF(zgłoszenia[[#This Row],[Data wpływu wniosku]]&gt;0,zgłoszenia[[#This Row],[Data wpływu wniosku]]," ")</f>
        <v>42920</v>
      </c>
      <c r="G711" s="43">
        <f>IF(zgłoszenia[[#This Row],[Data zakończenia sprawy]]&gt;0,zgłoszenia[[#This Row],[Data zakończenia sprawy]]," ")</f>
        <v>42934</v>
      </c>
      <c r="H711" s="44" t="str">
        <f>IF(zgłoszenia[[#This Row],[Sposób zakończenia]]&gt;0,zgłoszenia[[#This Row],[Sposób zakończenia]]," ")</f>
        <v>odmowa wszczęcia</v>
      </c>
      <c r="I711" s="60" t="e">
        <f>IF(#REF!&gt;0,#REF!,"---")</f>
        <v>#REF!</v>
      </c>
    </row>
    <row r="712" spans="1:9" ht="45" x14ac:dyDescent="0.25">
      <c r="A712" s="51" t="str">
        <f>IF(zgłoszenia[[#This Row],[ID]]&gt;0,zgłoszenia[[#This Row],[Lp.]]&amp;" "&amp;zgłoszenia[[#This Row],[ID]]&amp;"
"&amp;zgłoszenia[[#This Row],[Nr kance- laryjny]]&amp;"/P/15","---")</f>
        <v>709 AŁ
14239/P/15</v>
      </c>
      <c r="B71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przyłacze energetyczne 
gm. Mielno; ob.Sarbinowo; dz. Nr 387/6, 465</v>
      </c>
      <c r="C712" s="28" t="str">
        <f>IF(zgłoszenia[[#This Row],[Rodzaj zgłoszenia]]&gt;0,zgłoszenia[[#This Row],[Rodzaj zgłoszenia]]," ")</f>
        <v>budowa obiektu - art. 29 ust. 1</v>
      </c>
      <c r="D712" s="47" t="e">
        <f>IF(#REF!&gt;0,#REF!&amp;";
"&amp;#REF!," ")</f>
        <v>#REF!</v>
      </c>
      <c r="E712" s="52" t="str">
        <f ca="1">IF(zgłoszenia[BOŚ Znak sprawy]&gt;0,zgłoszenia[BOŚ Znak sprawy]&amp;"
( "&amp;zgłoszenia[czas rozpatrywania]&amp;" "&amp;"dni )"," ")</f>
        <v>BOŚ.6743.620.2017.AŁ
( 21 dni )</v>
      </c>
      <c r="F712" s="64">
        <f>IF(zgłoszenia[[#This Row],[Data wpływu wniosku]]&gt;0,zgłoszenia[[#This Row],[Data wpływu wniosku]]," ")</f>
        <v>42920</v>
      </c>
      <c r="G712" s="43">
        <f>IF(zgłoszenia[[#This Row],[Data zakończenia sprawy]]&gt;0,zgłoszenia[[#This Row],[Data zakończenia sprawy]]," ")</f>
        <v>42941</v>
      </c>
      <c r="H712" s="44" t="str">
        <f>IF(zgłoszenia[[#This Row],[Sposób zakończenia]]&gt;0,zgłoszenia[[#This Row],[Sposób zakończenia]]," ")</f>
        <v>brak sprzeciwu - zgłoszenie skuteczne</v>
      </c>
      <c r="I712" s="60" t="e">
        <f>IF(#REF!&gt;0,#REF!,"---")</f>
        <v>#REF!</v>
      </c>
    </row>
    <row r="713" spans="1:9" ht="60" x14ac:dyDescent="0.25">
      <c r="A713" s="51" t="str">
        <f>IF(zgłoszenia[[#This Row],[ID]]&gt;0,zgłoszenia[[#This Row],[Lp.]]&amp;" "&amp;zgłoszenia[[#This Row],[ID]]&amp;"
"&amp;zgłoszenia[[#This Row],[Nr kance- laryjny]]&amp;"/P/15","---")</f>
        <v>710 AA
14325/P/15</v>
      </c>
      <c r="B71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energetyczne i szafka kablowa-pomiarowa 
gm. Polanów; ob.Cetuń; dz. Nr 7/17, 7/25, 7/27, 8/21, 13, 20/1</v>
      </c>
      <c r="C713" s="28" t="str">
        <f>IF(zgłoszenia[[#This Row],[Rodzaj zgłoszenia]]&gt;0,zgłoszenia[[#This Row],[Rodzaj zgłoszenia]]," ")</f>
        <v>budowa obiektu - art. 29 ust. 1</v>
      </c>
      <c r="D713" s="47" t="e">
        <f>IF(#REF!&gt;0,#REF!&amp;";
"&amp;#REF!," ")</f>
        <v>#REF!</v>
      </c>
      <c r="E713" s="52" t="str">
        <f ca="1">IF(zgłoszenia[BOŚ Znak sprawy]&gt;0,zgłoszenia[BOŚ Znak sprawy]&amp;"
( "&amp;zgłoszenia[czas rozpatrywania]&amp;" "&amp;"dni )"," ")</f>
        <v>BOŚ.6743.628.2017.AA
( 8 dni )</v>
      </c>
      <c r="F713" s="64">
        <f>IF(zgłoszenia[[#This Row],[Data wpływu wniosku]]&gt;0,zgłoszenia[[#This Row],[Data wpływu wniosku]]," ")</f>
        <v>42921</v>
      </c>
      <c r="G713" s="43">
        <f>IF(zgłoszenia[[#This Row],[Data zakończenia sprawy]]&gt;0,zgłoszenia[[#This Row],[Data zakończenia sprawy]]," ")</f>
        <v>42929</v>
      </c>
      <c r="H713" s="44" t="str">
        <f>IF(zgłoszenia[[#This Row],[Sposób zakończenia]]&gt;0,zgłoszenia[[#This Row],[Sposób zakończenia]]," ")</f>
        <v>brak sprzeciwu - zgłoszenie skuteczne</v>
      </c>
      <c r="I713" s="60" t="e">
        <f>IF(#REF!&gt;0,#REF!,"---")</f>
        <v>#REF!</v>
      </c>
    </row>
    <row r="714" spans="1:9" ht="30" x14ac:dyDescent="0.25">
      <c r="A714" s="51" t="str">
        <f>IF(zgłoszenia[[#This Row],[ID]]&gt;0,zgłoszenia[[#This Row],[Lp.]]&amp;" "&amp;zgłoszenia[[#This Row],[ID]]&amp;"
"&amp;zgłoszenia[[#This Row],[Nr kance- laryjny]]&amp;"/P/15","---")</f>
        <v>711 WK
14344/P/15</v>
      </c>
      <c r="B71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ob.Mielno; dz. Nr 4/101</v>
      </c>
      <c r="C714" s="28" t="str">
        <f>IF(zgłoszenia[[#This Row],[Rodzaj zgłoszenia]]&gt;0,zgłoszenia[[#This Row],[Rodzaj zgłoszenia]]," ")</f>
        <v>budowa obiektu - art. 29 ust. 1</v>
      </c>
      <c r="D714" s="47" t="e">
        <f>IF(#REF!&gt;0,#REF!&amp;";
"&amp;#REF!," ")</f>
        <v>#REF!</v>
      </c>
      <c r="E714" s="52" t="str">
        <f ca="1">IF(zgłoszenia[BOŚ Znak sprawy]&gt;0,zgłoszenia[BOŚ Znak sprawy]&amp;"
( "&amp;zgłoszenia[czas rozpatrywania]&amp;" "&amp;"dni )"," ")</f>
        <v>BOŚ.6743.623.2017.WK
( 21 dni )</v>
      </c>
      <c r="F714" s="64">
        <f>IF(zgłoszenia[[#This Row],[Data wpływu wniosku]]&gt;0,zgłoszenia[[#This Row],[Data wpływu wniosku]]," ")</f>
        <v>42921</v>
      </c>
      <c r="G714" s="43">
        <f>IF(zgłoszenia[[#This Row],[Data zakończenia sprawy]]&gt;0,zgłoszenia[[#This Row],[Data zakończenia sprawy]]," ")</f>
        <v>42942</v>
      </c>
      <c r="H714" s="44" t="str">
        <f>IF(zgłoszenia[[#This Row],[Sposób zakończenia]]&gt;0,zgłoszenia[[#This Row],[Sposób zakończenia]]," ")</f>
        <v>brak sprzeciwu - zgłoszenie skuteczne</v>
      </c>
      <c r="I714" s="60" t="e">
        <f>IF(#REF!&gt;0,#REF!,"---")</f>
        <v>#REF!</v>
      </c>
    </row>
    <row r="715" spans="1:9" ht="30" x14ac:dyDescent="0.25">
      <c r="A715" s="51" t="str">
        <f>IF(zgłoszenia[[#This Row],[ID]]&gt;0,zgłoszenia[[#This Row],[Lp.]]&amp;" "&amp;zgłoszenia[[#This Row],[ID]]&amp;"
"&amp;zgłoszenia[[#This Row],[Nr kance- laryjny]]&amp;"/P/15","---")</f>
        <v>712 WK
14371/P/15</v>
      </c>
      <c r="B71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lrekreacji indywidualnej 
gm. Mielno; ob.Chłopy; dz. Nr 80/10</v>
      </c>
      <c r="C715" s="28" t="str">
        <f>IF(zgłoszenia[[#This Row],[Rodzaj zgłoszenia]]&gt;0,zgłoszenia[[#This Row],[Rodzaj zgłoszenia]]," ")</f>
        <v>budowa obiektu - art. 29 ust. 1</v>
      </c>
      <c r="D715" s="47" t="e">
        <f>IF(#REF!&gt;0,#REF!&amp;";
"&amp;#REF!," ")</f>
        <v>#REF!</v>
      </c>
      <c r="E715" s="52" t="str">
        <f ca="1">IF(zgłoszenia[BOŚ Znak sprawy]&gt;0,zgłoszenia[BOŚ Znak sprawy]&amp;"
( "&amp;zgłoszenia[czas rozpatrywania]&amp;" "&amp;"dni )"," ")</f>
        <v>BOŚ.6743.622.2017.WK
( 21 dni )</v>
      </c>
      <c r="F715" s="64">
        <f>IF(zgłoszenia[[#This Row],[Data wpływu wniosku]]&gt;0,zgłoszenia[[#This Row],[Data wpływu wniosku]]," ")</f>
        <v>42922</v>
      </c>
      <c r="G715" s="43">
        <f>IF(zgłoszenia[[#This Row],[Data zakończenia sprawy]]&gt;0,zgłoszenia[[#This Row],[Data zakończenia sprawy]]," ")</f>
        <v>42943</v>
      </c>
      <c r="H715" s="44" t="str">
        <f>IF(zgłoszenia[[#This Row],[Sposób zakończenia]]&gt;0,zgłoszenia[[#This Row],[Sposób zakończenia]]," ")</f>
        <v>brak sprzeciwu - zgłoszenie skuteczne</v>
      </c>
      <c r="I715" s="60" t="e">
        <f>IF(#REF!&gt;0,#REF!,"---")</f>
        <v>#REF!</v>
      </c>
    </row>
    <row r="716" spans="1:9" ht="30" x14ac:dyDescent="0.25">
      <c r="A716" s="51" t="str">
        <f>IF(zgłoszenia[[#This Row],[ID]]&gt;0,zgłoszenia[[#This Row],[Lp.]]&amp;" "&amp;zgłoszenia[[#This Row],[ID]]&amp;"
"&amp;zgłoszenia[[#This Row],[Nr kance- laryjny]]&amp;"/P/15","---")</f>
        <v>713 MS
14422/P/15</v>
      </c>
      <c r="B71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Sianów; ob.Gorzebądz; dz. Nr 51/8</v>
      </c>
      <c r="C716" s="28" t="str">
        <f>IF(zgłoszenia[[#This Row],[Rodzaj zgłoszenia]]&gt;0,zgłoszenia[[#This Row],[Rodzaj zgłoszenia]]," ")</f>
        <v>budowa obiektu - art. 29 ust. 1</v>
      </c>
      <c r="D716" s="47" t="e">
        <f>IF(#REF!&gt;0,#REF!&amp;";
"&amp;#REF!," ")</f>
        <v>#REF!</v>
      </c>
      <c r="E716" s="52" t="str">
        <f ca="1">IF(zgłoszenia[BOŚ Znak sprawy]&gt;0,zgłoszenia[BOŚ Znak sprawy]&amp;"
( "&amp;zgłoszenia[czas rozpatrywania]&amp;" "&amp;"dni )"," ")</f>
        <v>BOŚ.6743.626.2017.MS
( 14 dni )</v>
      </c>
      <c r="F716" s="64">
        <f>IF(zgłoszenia[[#This Row],[Data wpływu wniosku]]&gt;0,zgłoszenia[[#This Row],[Data wpływu wniosku]]," ")</f>
        <v>42922</v>
      </c>
      <c r="G716" s="43">
        <f>IF(zgłoszenia[[#This Row],[Data zakończenia sprawy]]&gt;0,zgłoszenia[[#This Row],[Data zakończenia sprawy]]," ")</f>
        <v>42936</v>
      </c>
      <c r="H716" s="44" t="str">
        <f>IF(zgłoszenia[[#This Row],[Sposób zakończenia]]&gt;0,zgłoszenia[[#This Row],[Sposób zakończenia]]," ")</f>
        <v>decyzja sprzeciwu</v>
      </c>
      <c r="I716" s="60" t="e">
        <f>IF(#REF!&gt;0,#REF!,"---")</f>
        <v>#REF!</v>
      </c>
    </row>
    <row r="717" spans="1:9" ht="30" x14ac:dyDescent="0.25">
      <c r="A717" s="51" t="str">
        <f>IF(zgłoszenia[[#This Row],[ID]]&gt;0,zgłoszenia[[#This Row],[Lp.]]&amp;" "&amp;zgłoszenia[[#This Row],[ID]]&amp;"
"&amp;zgłoszenia[[#This Row],[Nr kance- laryjny]]&amp;"/P/15","---")</f>
        <v>714 WK
14341/P/15</v>
      </c>
      <c r="B71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wiata na słupach drewnianych 
gm. Polanów; ob.Chocimino; dz. Nr 23</v>
      </c>
      <c r="C717" s="28" t="str">
        <f>IF(zgłoszenia[[#This Row],[Rodzaj zgłoszenia]]&gt;0,zgłoszenia[[#This Row],[Rodzaj zgłoszenia]]," ")</f>
        <v>budowa obiektu - art. 29 ust. 1</v>
      </c>
      <c r="D717" s="47" t="e">
        <f>IF(#REF!&gt;0,#REF!&amp;";
"&amp;#REF!," ")</f>
        <v>#REF!</v>
      </c>
      <c r="E717" s="52" t="str">
        <f ca="1">IF(zgłoszenia[BOŚ Znak sprawy]&gt;0,zgłoszenia[BOŚ Znak sprawy]&amp;"
( "&amp;zgłoszenia[czas rozpatrywania]&amp;" "&amp;"dni )"," ")</f>
        <v>BOŚ.6743.624.2017.WK
( 8 dni )</v>
      </c>
      <c r="F717" s="64">
        <f>IF(zgłoszenia[[#This Row],[Data wpływu wniosku]]&gt;0,zgłoszenia[[#This Row],[Data wpływu wniosku]]," ")</f>
        <v>42921</v>
      </c>
      <c r="G717" s="43">
        <f>IF(zgłoszenia[[#This Row],[Data zakończenia sprawy]]&gt;0,zgłoszenia[[#This Row],[Data zakończenia sprawy]]," ")</f>
        <v>42929</v>
      </c>
      <c r="H717" s="44" t="str">
        <f>IF(zgłoszenia[[#This Row],[Sposób zakończenia]]&gt;0,zgłoszenia[[#This Row],[Sposób zakończenia]]," ")</f>
        <v>odmowa wszczęcia</v>
      </c>
      <c r="I717" s="60" t="e">
        <f>IF(#REF!&gt;0,#REF!,"---")</f>
        <v>#REF!</v>
      </c>
    </row>
    <row r="718" spans="1:9" ht="45" x14ac:dyDescent="0.25">
      <c r="A718" s="51" t="str">
        <f>IF(zgłoszenia[[#This Row],[ID]]&gt;0,zgłoszenia[[#This Row],[Lp.]]&amp;" "&amp;zgłoszenia[[#This Row],[ID]]&amp;"
"&amp;zgłoszenia[[#This Row],[Nr kance- laryjny]]&amp;"/P/15","---")</f>
        <v>715 MS
14539/P/15</v>
      </c>
      <c r="B71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Sianów; ob.Węgorzewo ; dz. Nr 187/3</v>
      </c>
      <c r="C718" s="28" t="str">
        <f>IF(zgłoszenia[[#This Row],[Rodzaj zgłoszenia]]&gt;0,zgłoszenia[[#This Row],[Rodzaj zgłoszenia]]," ")</f>
        <v>roboty budowlane - art. 29 ust. 2</v>
      </c>
      <c r="D718" s="47" t="e">
        <f>IF(#REF!&gt;0,#REF!&amp;";
"&amp;#REF!," ")</f>
        <v>#REF!</v>
      </c>
      <c r="E718" s="52" t="str">
        <f ca="1">IF(zgłoszenia[BOŚ Znak sprawy]&gt;0,zgłoszenia[BOŚ Znak sprawy]&amp;"
( "&amp;zgłoszenia[czas rozpatrywania]&amp;" "&amp;"dni )"," ")</f>
        <v>BOŚ.6743.625.2017.MS
( 13 dni )</v>
      </c>
      <c r="F718" s="64">
        <f>IF(zgłoszenia[[#This Row],[Data wpływu wniosku]]&gt;0,zgłoszenia[[#This Row],[Data wpływu wniosku]]," ")</f>
        <v>42923</v>
      </c>
      <c r="G718" s="43">
        <f>IF(zgłoszenia[[#This Row],[Data zakończenia sprawy]]&gt;0,zgłoszenia[[#This Row],[Data zakończenia sprawy]]," ")</f>
        <v>42936</v>
      </c>
      <c r="H718" s="44" t="str">
        <f>IF(zgłoszenia[[#This Row],[Sposób zakończenia]]&gt;0,zgłoszenia[[#This Row],[Sposób zakończenia]]," ")</f>
        <v>odmowa wszczęcia</v>
      </c>
      <c r="I718" s="60" t="e">
        <f>IF(#REF!&gt;0,#REF!,"---")</f>
        <v>#REF!</v>
      </c>
    </row>
    <row r="719" spans="1:9" ht="30" x14ac:dyDescent="0.25">
      <c r="A719" s="51" t="str">
        <f>IF(zgłoszenia[[#This Row],[ID]]&gt;0,zgłoszenia[[#This Row],[Lp.]]&amp;" "&amp;zgłoszenia[[#This Row],[ID]]&amp;"
"&amp;zgłoszenia[[#This Row],[Nr kance- laryjny]]&amp;"/P/15","---")</f>
        <v>716 WK
14763/P/15</v>
      </c>
      <c r="B71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garażowo-gospodarczy 
gm. Mielno; ob.Chłopy; dz. Nr 138/4</v>
      </c>
      <c r="C719" s="28" t="str">
        <f>IF(zgłoszenia[[#This Row],[Rodzaj zgłoszenia]]&gt;0,zgłoszenia[[#This Row],[Rodzaj zgłoszenia]]," ")</f>
        <v>budowa obiektu - art. 29 ust. 1</v>
      </c>
      <c r="D719" s="47" t="e">
        <f>IF(#REF!&gt;0,#REF!&amp;";
"&amp;#REF!," ")</f>
        <v>#REF!</v>
      </c>
      <c r="E719" s="52" t="str">
        <f ca="1">IF(zgłoszenia[BOŚ Znak sprawy]&gt;0,zgłoszenia[BOŚ Znak sprawy]&amp;"
( "&amp;zgłoszenia[czas rozpatrywania]&amp;" "&amp;"dni )"," ")</f>
        <v>BOŚ.6743.632.2017.WK
( 16 dni )</v>
      </c>
      <c r="F719" s="64">
        <f>IF(zgłoszenia[[#This Row],[Data wpływu wniosku]]&gt;0,zgłoszenia[[#This Row],[Data wpływu wniosku]]," ")</f>
        <v>42927</v>
      </c>
      <c r="G719" s="43">
        <f>IF(zgłoszenia[[#This Row],[Data zakończenia sprawy]]&gt;0,zgłoszenia[[#This Row],[Data zakończenia sprawy]]," ")</f>
        <v>42943</v>
      </c>
      <c r="H719" s="44" t="str">
        <f>IF(zgłoszenia[[#This Row],[Sposób zakończenia]]&gt;0,zgłoszenia[[#This Row],[Sposób zakończenia]]," ")</f>
        <v>odmowa wszczęcia</v>
      </c>
      <c r="I719" s="60" t="e">
        <f>IF(#REF!&gt;0,#REF!,"---")</f>
        <v>#REF!</v>
      </c>
    </row>
    <row r="720" spans="1:9" ht="45" x14ac:dyDescent="0.25">
      <c r="A720" s="51" t="str">
        <f>IF(zgłoszenia[[#This Row],[ID]]&gt;0,zgłoszenia[[#This Row],[Lp.]]&amp;" "&amp;zgłoszenia[[#This Row],[ID]]&amp;"
"&amp;zgłoszenia[[#This Row],[Nr kance- laryjny]]&amp;"/P/15","---")</f>
        <v>717 WK
14673/P/15</v>
      </c>
      <c r="B72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tymczasowy obiekt gastronomiczny 
gm. Mielno; ob.Łazy; dz. Nr 60/16</v>
      </c>
      <c r="C720" s="28" t="str">
        <f>IF(zgłoszenia[[#This Row],[Rodzaj zgłoszenia]]&gt;0,zgłoszenia[[#This Row],[Rodzaj zgłoszenia]]," ")</f>
        <v>tymczasowy obiekt - art. 29 ust. 1, pkt 12</v>
      </c>
      <c r="D720" s="47" t="e">
        <f>IF(#REF!&gt;0,#REF!&amp;";
"&amp;#REF!," ")</f>
        <v>#REF!</v>
      </c>
      <c r="E720" s="52" t="str">
        <f ca="1">IF(zgłoszenia[BOŚ Znak sprawy]&gt;0,zgłoszenia[BOŚ Znak sprawy]&amp;"
( "&amp;zgłoszenia[czas rozpatrywania]&amp;" "&amp;"dni )"," ")</f>
        <v>BOŚ.6743.633.2017.WK
( 43 dni )</v>
      </c>
      <c r="F720" s="64">
        <f>IF(zgłoszenia[[#This Row],[Data wpływu wniosku]]&gt;0,zgłoszenia[[#This Row],[Data wpływu wniosku]]," ")</f>
        <v>42926</v>
      </c>
      <c r="G720" s="43">
        <f>IF(zgłoszenia[[#This Row],[Data zakończenia sprawy]]&gt;0,zgłoszenia[[#This Row],[Data zakończenia sprawy]]," ")</f>
        <v>42969</v>
      </c>
      <c r="H720" s="44" t="str">
        <f>IF(zgłoszenia[[#This Row],[Sposób zakończenia]]&gt;0,zgłoszenia[[#This Row],[Sposób zakończenia]]," ")</f>
        <v>decyzja sprzeciwu</v>
      </c>
      <c r="I720" s="60" t="e">
        <f>IF(#REF!&gt;0,#REF!,"---")</f>
        <v>#REF!</v>
      </c>
    </row>
    <row r="721" spans="1:9" ht="45" x14ac:dyDescent="0.25">
      <c r="A721" s="51" t="str">
        <f>IF(zgłoszenia[[#This Row],[ID]]&gt;0,zgłoszenia[[#This Row],[Lp.]]&amp;" "&amp;zgłoszenia[[#This Row],[ID]]&amp;"
"&amp;zgłoszenia[[#This Row],[Nr kance- laryjny]]&amp;"/P/15","---")</f>
        <v>718 WK
14738/P/17/P/15</v>
      </c>
      <c r="B72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trzech budynków rekreacji indywidualnej- przeniesienie 
gm. Mielno; ob.Sarbinowo; dz. Nr 325/34</v>
      </c>
      <c r="C721" s="28" t="str">
        <f>IF(zgłoszenia[[#This Row],[Rodzaj zgłoszenia]]&gt;0,zgłoszenia[[#This Row],[Rodzaj zgłoszenia]]," ")</f>
        <v>budowa obiektu - art. 29 ust. 1</v>
      </c>
      <c r="D721" s="47" t="e">
        <f>IF(#REF!&gt;0,#REF!&amp;";
"&amp;#REF!," ")</f>
        <v>#REF!</v>
      </c>
      <c r="E721" s="52" t="str">
        <f ca="1">IF(zgłoszenia[BOŚ Znak sprawy]&gt;0,zgłoszenia[BOŚ Znak sprawy]&amp;"
( "&amp;zgłoszenia[czas rozpatrywania]&amp;" "&amp;"dni )"," ")</f>
        <v>BOŚ.6743.631.2017.WK
( 16 dni )</v>
      </c>
      <c r="F721" s="64">
        <f>IF(zgłoszenia[[#This Row],[Data wpływu wniosku]]&gt;0,zgłoszenia[[#This Row],[Data wpływu wniosku]]," ")</f>
        <v>42927</v>
      </c>
      <c r="G721" s="43">
        <f>IF(zgłoszenia[[#This Row],[Data zakończenia sprawy]]&gt;0,zgłoszenia[[#This Row],[Data zakończenia sprawy]]," ")</f>
        <v>42943</v>
      </c>
      <c r="H721" s="44" t="str">
        <f>IF(zgłoszenia[[#This Row],[Sposób zakończenia]]&gt;0,zgłoszenia[[#This Row],[Sposób zakończenia]]," ")</f>
        <v>brak sprzeciwu - zgłoszenie skuteczne</v>
      </c>
      <c r="I721" s="60" t="e">
        <f>IF(#REF!&gt;0,#REF!,"---")</f>
        <v>#REF!</v>
      </c>
    </row>
    <row r="722" spans="1:9" ht="30" x14ac:dyDescent="0.25">
      <c r="A722" s="51" t="str">
        <f>IF(zgłoszenia[[#This Row],[ID]]&gt;0,zgłoszenia[[#This Row],[Lp.]]&amp;" "&amp;zgłoszenia[[#This Row],[ID]]&amp;"
"&amp;zgłoszenia[[#This Row],[Nr kance- laryjny]]&amp;"/P/15","---")</f>
        <v>719 AŁ
14755/P/15</v>
      </c>
      <c r="B72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i kanalizacji 
gm. Mielno; ob.Mielenko; dz. Nr 40/9, 38/2</v>
      </c>
      <c r="C722" s="28" t="str">
        <f>IF(zgłoszenia[[#This Row],[Rodzaj zgłoszenia]]&gt;0,zgłoszenia[[#This Row],[Rodzaj zgłoszenia]]," ")</f>
        <v>budowa obiektu - art. 29 ust. 1</v>
      </c>
      <c r="D722" s="47" t="e">
        <f>IF(#REF!&gt;0,#REF!&amp;";
"&amp;#REF!," ")</f>
        <v>#REF!</v>
      </c>
      <c r="E722" s="52" t="str">
        <f ca="1">IF(zgłoszenia[BOŚ Znak sprawy]&gt;0,zgłoszenia[BOŚ Znak sprawy]&amp;"
( "&amp;zgłoszenia[czas rozpatrywania]&amp;" "&amp;"dni )"," ")</f>
        <v>BOŚ.6743.649.2017.AŁ
( 14 dni )</v>
      </c>
      <c r="F722" s="64">
        <f>IF(zgłoszenia[[#This Row],[Data wpływu wniosku]]&gt;0,zgłoszenia[[#This Row],[Data wpływu wniosku]]," ")</f>
        <v>42927</v>
      </c>
      <c r="G722" s="43">
        <f>IF(zgłoszenia[[#This Row],[Data zakończenia sprawy]]&gt;0,zgłoszenia[[#This Row],[Data zakończenia sprawy]]," ")</f>
        <v>42941</v>
      </c>
      <c r="H722" s="44" t="str">
        <f>IF(zgłoszenia[[#This Row],[Sposób zakończenia]]&gt;0,zgłoszenia[[#This Row],[Sposób zakończenia]]," ")</f>
        <v>brak sprzeciwu - zgłoszenie skuteczne</v>
      </c>
      <c r="I722" s="60" t="e">
        <f>IF(#REF!&gt;0,#REF!,"---")</f>
        <v>#REF!</v>
      </c>
    </row>
    <row r="723" spans="1:9" ht="30" x14ac:dyDescent="0.25">
      <c r="A723" s="51" t="str">
        <f>IF(zgłoszenia[[#This Row],[ID]]&gt;0,zgłoszenia[[#This Row],[Lp.]]&amp;" "&amp;zgłoszenia[[#This Row],[ID]]&amp;"
"&amp;zgłoszenia[[#This Row],[Nr kance- laryjny]]&amp;"/P/15","---")</f>
        <v>720 WŚ
14656/P/15</v>
      </c>
      <c r="B72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siłowni zewnętrznej 
gm. Sianów; ob.Szczeglino; dz. Nr 160/1</v>
      </c>
      <c r="C723" s="28" t="str">
        <f>IF(zgłoszenia[[#This Row],[Rodzaj zgłoszenia]]&gt;0,zgłoszenia[[#This Row],[Rodzaj zgłoszenia]]," ")</f>
        <v>budowa obiektu - art. 29 ust. 1</v>
      </c>
      <c r="D723" s="47" t="e">
        <f>IF(#REF!&gt;0,#REF!&amp;";
"&amp;#REF!," ")</f>
        <v>#REF!</v>
      </c>
      <c r="E723" s="52" t="str">
        <f ca="1">IF(zgłoszenia[BOŚ Znak sprawy]&gt;0,zgłoszenia[BOŚ Znak sprawy]&amp;"
( "&amp;zgłoszenia[czas rozpatrywania]&amp;" "&amp;"dni )"," ")</f>
        <v>BOŚ.6743.670.2017.WŚ
( 21 dni )</v>
      </c>
      <c r="F723" s="64">
        <f>IF(zgłoszenia[[#This Row],[Data wpływu wniosku]]&gt;0,zgłoszenia[[#This Row],[Data wpływu wniosku]]," ")</f>
        <v>42926</v>
      </c>
      <c r="G723" s="43">
        <f>IF(zgłoszenia[[#This Row],[Data zakończenia sprawy]]&gt;0,zgłoszenia[[#This Row],[Data zakończenia sprawy]]," ")</f>
        <v>42947</v>
      </c>
      <c r="H723" s="44" t="str">
        <f>IF(zgłoszenia[[#This Row],[Sposób zakończenia]]&gt;0,zgłoszenia[[#This Row],[Sposób zakończenia]]," ")</f>
        <v>brak sprzeciwu - zgłoszenie skuteczne</v>
      </c>
      <c r="I723" s="60" t="e">
        <f>IF(#REF!&gt;0,#REF!,"---")</f>
        <v>#REF!</v>
      </c>
    </row>
    <row r="724" spans="1:9" ht="30" x14ac:dyDescent="0.25">
      <c r="A724" s="51" t="str">
        <f>IF(zgłoszenia[[#This Row],[ID]]&gt;0,zgłoszenia[[#This Row],[Lp.]]&amp;" "&amp;zgłoszenia[[#This Row],[ID]]&amp;"
"&amp;zgłoszenia[[#This Row],[Nr kance- laryjny]]&amp;"/P/15","---")</f>
        <v>721 WŚ
14660/P/15</v>
      </c>
      <c r="B72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siłowni zewnętrznej 
gm. Sianów; ob.Sieciemin; dz. Nr 204</v>
      </c>
      <c r="C724" s="28" t="str">
        <f>IF(zgłoszenia[[#This Row],[Rodzaj zgłoszenia]]&gt;0,zgłoszenia[[#This Row],[Rodzaj zgłoszenia]]," ")</f>
        <v>budowa obiektu - art. 29 ust. 1</v>
      </c>
      <c r="D724" s="47" t="e">
        <f>IF(#REF!&gt;0,#REF!&amp;";
"&amp;#REF!," ")</f>
        <v>#REF!</v>
      </c>
      <c r="E724" s="52" t="str">
        <f ca="1">IF(zgłoszenia[BOŚ Znak sprawy]&gt;0,zgłoszenia[BOŚ Znak sprawy]&amp;"
( "&amp;zgłoszenia[czas rozpatrywania]&amp;" "&amp;"dni )"," ")</f>
        <v>BOŚ.6743.671.2017.WŚ
( 21 dni )</v>
      </c>
      <c r="F724" s="64">
        <f>IF(zgłoszenia[[#This Row],[Data wpływu wniosku]]&gt;0,zgłoszenia[[#This Row],[Data wpływu wniosku]]," ")</f>
        <v>42926</v>
      </c>
      <c r="G724" s="43">
        <f>IF(zgłoszenia[[#This Row],[Data zakończenia sprawy]]&gt;0,zgłoszenia[[#This Row],[Data zakończenia sprawy]]," ")</f>
        <v>42947</v>
      </c>
      <c r="H724" s="44" t="str">
        <f>IF(zgłoszenia[[#This Row],[Sposób zakończenia]]&gt;0,zgłoszenia[[#This Row],[Sposób zakończenia]]," ")</f>
        <v>brak sprzeciwu - zgłoszenie skuteczne</v>
      </c>
      <c r="I724" s="60" t="e">
        <f>IF(#REF!&gt;0,#REF!,"---")</f>
        <v>#REF!</v>
      </c>
    </row>
    <row r="725" spans="1:9" ht="30" x14ac:dyDescent="0.25">
      <c r="A725" s="51" t="str">
        <f>IF(zgłoszenia[[#This Row],[ID]]&gt;0,zgłoszenia[[#This Row],[Lp.]]&amp;" "&amp;zgłoszenia[[#This Row],[ID]]&amp;"
"&amp;zgłoszenia[[#This Row],[Nr kance- laryjny]]&amp;"/P/15","---")</f>
        <v>722 WŚ
14662/P/15</v>
      </c>
      <c r="B72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siłowni zewnętrznej 
gm. Sianów; ob.Skwierzynka; dz. Nr 220/1</v>
      </c>
      <c r="C725" s="28" t="str">
        <f>IF(zgłoszenia[[#This Row],[Rodzaj zgłoszenia]]&gt;0,zgłoszenia[[#This Row],[Rodzaj zgłoszenia]]," ")</f>
        <v>budowa obiektu - art. 29 ust. 1</v>
      </c>
      <c r="D725" s="47" t="e">
        <f>IF(#REF!&gt;0,#REF!&amp;";
"&amp;#REF!," ")</f>
        <v>#REF!</v>
      </c>
      <c r="E725" s="52" t="str">
        <f ca="1">IF(zgłoszenia[BOŚ Znak sprawy]&gt;0,zgłoszenia[BOŚ Znak sprawy]&amp;"
( "&amp;zgłoszenia[czas rozpatrywania]&amp;" "&amp;"dni )"," ")</f>
        <v>BOŚ.6743.672.2017.WŚ
( 21 dni )</v>
      </c>
      <c r="F725" s="64">
        <f>IF(zgłoszenia[[#This Row],[Data wpływu wniosku]]&gt;0,zgłoszenia[[#This Row],[Data wpływu wniosku]]," ")</f>
        <v>42926</v>
      </c>
      <c r="G725" s="43">
        <f>IF(zgłoszenia[[#This Row],[Data zakończenia sprawy]]&gt;0,zgłoszenia[[#This Row],[Data zakończenia sprawy]]," ")</f>
        <v>42947</v>
      </c>
      <c r="H725" s="44" t="str">
        <f>IF(zgłoszenia[[#This Row],[Sposób zakończenia]]&gt;0,zgłoszenia[[#This Row],[Sposób zakończenia]]," ")</f>
        <v>brak sprzeciwu - zgłoszenie skuteczne</v>
      </c>
      <c r="I725" s="60" t="e">
        <f>IF(#REF!&gt;0,#REF!,"---")</f>
        <v>#REF!</v>
      </c>
    </row>
    <row r="726" spans="1:9" ht="45" x14ac:dyDescent="0.25">
      <c r="A726" s="51" t="str">
        <f>IF(zgłoszenia[[#This Row],[ID]]&gt;0,zgłoszenia[[#This Row],[Lp.]]&amp;" "&amp;zgłoszenia[[#This Row],[ID]]&amp;"
"&amp;zgłoszenia[[#This Row],[Nr kance- laryjny]]&amp;"/P/15","---")</f>
        <v>723 WŚ
14663/P/15</v>
      </c>
      <c r="B72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siłowni zewnętrznej 
gm. Sianów; ob.Sucha Koszalińska; dz. Nr 47/33</v>
      </c>
      <c r="C726" s="28" t="str">
        <f>IF(zgłoszenia[[#This Row],[Rodzaj zgłoszenia]]&gt;0,zgłoszenia[[#This Row],[Rodzaj zgłoszenia]]," ")</f>
        <v>budowa obiektu - art. 29 ust. 1</v>
      </c>
      <c r="D726" s="47" t="e">
        <f>IF(#REF!&gt;0,#REF!&amp;";
"&amp;#REF!," ")</f>
        <v>#REF!</v>
      </c>
      <c r="E726" s="52" t="str">
        <f ca="1">IF(zgłoszenia[BOŚ Znak sprawy]&gt;0,zgłoszenia[BOŚ Znak sprawy]&amp;"
( "&amp;zgłoszenia[czas rozpatrywania]&amp;" "&amp;"dni )"," ")</f>
        <v>BOŚ.6743.673.2017.WŚ
( 21 dni )</v>
      </c>
      <c r="F726" s="64">
        <f>IF(zgłoszenia[[#This Row],[Data wpływu wniosku]]&gt;0,zgłoszenia[[#This Row],[Data wpływu wniosku]]," ")</f>
        <v>42926</v>
      </c>
      <c r="G726" s="43">
        <f>IF(zgłoszenia[[#This Row],[Data zakończenia sprawy]]&gt;0,zgłoszenia[[#This Row],[Data zakończenia sprawy]]," ")</f>
        <v>42947</v>
      </c>
      <c r="H726" s="44" t="str">
        <f>IF(zgłoszenia[[#This Row],[Sposób zakończenia]]&gt;0,zgłoszenia[[#This Row],[Sposób zakończenia]]," ")</f>
        <v>brak sprzeciwu - zgłoszenie skuteczne</v>
      </c>
      <c r="I726" s="60" t="e">
        <f>IF(#REF!&gt;0,#REF!,"---")</f>
        <v>#REF!</v>
      </c>
    </row>
    <row r="727" spans="1:9" ht="30" x14ac:dyDescent="0.25">
      <c r="A727" s="51" t="str">
        <f>IF(zgłoszenia[[#This Row],[ID]]&gt;0,zgłoszenia[[#This Row],[Lp.]]&amp;" "&amp;zgłoszenia[[#This Row],[ID]]&amp;"
"&amp;zgłoszenia[[#This Row],[Nr kance- laryjny]]&amp;"/P/15","---")</f>
        <v>724 WŚ
14670/P/15</v>
      </c>
      <c r="B72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siłowni zewnętrznej 
gm. Sianów; ob.Osieki; dz. Nr 160/2</v>
      </c>
      <c r="C727" s="28" t="str">
        <f>IF(zgłoszenia[[#This Row],[Rodzaj zgłoszenia]]&gt;0,zgłoszenia[[#This Row],[Rodzaj zgłoszenia]]," ")</f>
        <v>budowa obiektu - art. 29 ust. 1</v>
      </c>
      <c r="D727" s="47" t="e">
        <f>IF(#REF!&gt;0,#REF!&amp;";
"&amp;#REF!," ")</f>
        <v>#REF!</v>
      </c>
      <c r="E727" s="52" t="str">
        <f ca="1">IF(zgłoszenia[BOŚ Znak sprawy]&gt;0,zgłoszenia[BOŚ Znak sprawy]&amp;"
( "&amp;zgłoszenia[czas rozpatrywania]&amp;" "&amp;"dni )"," ")</f>
        <v>BOŚ.6743.674.2017.WŚ
( 21 dni )</v>
      </c>
      <c r="F727" s="64">
        <f>IF(zgłoszenia[[#This Row],[Data wpływu wniosku]]&gt;0,zgłoszenia[[#This Row],[Data wpływu wniosku]]," ")</f>
        <v>42926</v>
      </c>
      <c r="G727" s="43">
        <f>IF(zgłoszenia[[#This Row],[Data zakończenia sprawy]]&gt;0,zgłoszenia[[#This Row],[Data zakończenia sprawy]]," ")</f>
        <v>42947</v>
      </c>
      <c r="H727" s="44" t="str">
        <f>IF(zgłoszenia[[#This Row],[Sposób zakończenia]]&gt;0,zgłoszenia[[#This Row],[Sposób zakończenia]]," ")</f>
        <v>brak sprzeciwu - zgłoszenie skuteczne</v>
      </c>
      <c r="I727" s="60" t="e">
        <f>IF(#REF!&gt;0,#REF!,"---")</f>
        <v>#REF!</v>
      </c>
    </row>
    <row r="728" spans="1:9" ht="30" x14ac:dyDescent="0.25">
      <c r="A728" s="51" t="str">
        <f>IF(zgłoszenia[[#This Row],[ID]]&gt;0,zgłoszenia[[#This Row],[Lp.]]&amp;" "&amp;zgłoszenia[[#This Row],[ID]]&amp;"
"&amp;zgłoszenia[[#This Row],[Nr kance- laryjny]]&amp;"/P/15","---")</f>
        <v>725 WŚ
14710/P/15</v>
      </c>
      <c r="B72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przyłącze wodociągowe 
gm. Świeszyno; ob.Niekłonice; dz. Nr 197/3</v>
      </c>
      <c r="C728" s="28" t="str">
        <f>IF(zgłoszenia[[#This Row],[Rodzaj zgłoszenia]]&gt;0,zgłoszenia[[#This Row],[Rodzaj zgłoszenia]]," ")</f>
        <v>budowa obiektu - art. 29 ust. 1</v>
      </c>
      <c r="D728" s="47" t="e">
        <f>IF(#REF!&gt;0,#REF!&amp;";
"&amp;#REF!," ")</f>
        <v>#REF!</v>
      </c>
      <c r="E728" s="52" t="str">
        <f ca="1">IF(zgłoszenia[BOŚ Znak sprawy]&gt;0,zgłoszenia[BOŚ Znak sprawy]&amp;"
( "&amp;zgłoszenia[czas rozpatrywania]&amp;" "&amp;"dni )"," ")</f>
        <v>BOŚ.6743.677.2017.WŚ
( 18 dni )</v>
      </c>
      <c r="F728" s="64">
        <f>IF(zgłoszenia[[#This Row],[Data wpływu wniosku]]&gt;0,zgłoszenia[[#This Row],[Data wpływu wniosku]]," ")</f>
        <v>42926</v>
      </c>
      <c r="G728" s="43">
        <f>IF(zgłoszenia[[#This Row],[Data zakończenia sprawy]]&gt;0,zgłoszenia[[#This Row],[Data zakończenia sprawy]]," ")</f>
        <v>42944</v>
      </c>
      <c r="H728" s="44" t="str">
        <f>IF(zgłoszenia[[#This Row],[Sposób zakończenia]]&gt;0,zgłoszenia[[#This Row],[Sposób zakończenia]]," ")</f>
        <v>brak sprzeciwu - zgłoszenie skuteczne</v>
      </c>
      <c r="I728" s="60" t="e">
        <f>IF(#REF!&gt;0,#REF!,"---")</f>
        <v>#REF!</v>
      </c>
    </row>
    <row r="729" spans="1:9" ht="45" x14ac:dyDescent="0.25">
      <c r="A729" s="51" t="str">
        <f>IF(zgłoszenia[[#This Row],[ID]]&gt;0,zgłoszenia[[#This Row],[Lp.]]&amp;" "&amp;zgłoszenia[[#This Row],[ID]]&amp;"
"&amp;zgłoszenia[[#This Row],[Nr kance- laryjny]]&amp;"/P/15","---")</f>
        <v>726 MS
14841/P/15</v>
      </c>
      <c r="B72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wodociągowa i kanalizacyjna 
gm. Świeszyno; ob.Świeszyno; dz. Nr 173/9, 673, 164/10, 164/7</v>
      </c>
      <c r="C729" s="28" t="str">
        <f>IF(zgłoszenia[[#This Row],[Rodzaj zgłoszenia]]&gt;0,zgłoszenia[[#This Row],[Rodzaj zgłoszenia]]," ")</f>
        <v>sieci art.29 ust.1 pkt 19a</v>
      </c>
      <c r="D729" s="47" t="e">
        <f>IF(#REF!&gt;0,#REF!&amp;";
"&amp;#REF!," ")</f>
        <v>#REF!</v>
      </c>
      <c r="E729" s="52" t="str">
        <f ca="1">IF(zgłoszenia[BOŚ Znak sprawy]&gt;0,zgłoszenia[BOŚ Znak sprawy]&amp;"
( "&amp;zgłoszenia[czas rozpatrywania]&amp;" "&amp;"dni )"," ")</f>
        <v>BOŚ.6748.42.2017.MS
( 12 dni )</v>
      </c>
      <c r="F729" s="64">
        <f>IF(zgłoszenia[[#This Row],[Data wpływu wniosku]]&gt;0,zgłoszenia[[#This Row],[Data wpływu wniosku]]," ")</f>
        <v>42928</v>
      </c>
      <c r="G729" s="43">
        <f>IF(zgłoszenia[[#This Row],[Data zakończenia sprawy]]&gt;0,zgłoszenia[[#This Row],[Data zakończenia sprawy]]," ")</f>
        <v>42940</v>
      </c>
      <c r="H729" s="44" t="str">
        <f>IF(zgłoszenia[[#This Row],[Sposób zakończenia]]&gt;0,zgłoszenia[[#This Row],[Sposób zakończenia]]," ")</f>
        <v>brak sprzeciwu - zgłoszenie skuteczne</v>
      </c>
      <c r="I729" s="60" t="e">
        <f>IF(#REF!&gt;0,#REF!,"---")</f>
        <v>#REF!</v>
      </c>
    </row>
    <row r="730" spans="1:9" ht="30" x14ac:dyDescent="0.25">
      <c r="A730" s="51" t="str">
        <f>IF(zgłoszenia[[#This Row],[ID]]&gt;0,zgłoszenia[[#This Row],[Lp.]]&amp;" "&amp;zgłoszenia[[#This Row],[ID]]&amp;"
"&amp;zgłoszenia[[#This Row],[Nr kance- laryjny]]&amp;"/P/15","---")</f>
        <v>727 IN
14885/P/15</v>
      </c>
      <c r="B73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ganek i zbiornik bezodpływowy 
gm. Będzino; ob.Będzinko; dz. Nr 436/13</v>
      </c>
      <c r="C730" s="28" t="str">
        <f>IF(zgłoszenia[[#This Row],[Rodzaj zgłoszenia]]&gt;0,zgłoszenia[[#This Row],[Rodzaj zgłoszenia]]," ")</f>
        <v>budowa obiektu - art. 29 ust. 1</v>
      </c>
      <c r="D730" s="47" t="e">
        <f>IF(#REF!&gt;0,#REF!&amp;";
"&amp;#REF!," ")</f>
        <v>#REF!</v>
      </c>
      <c r="E730" s="52" t="str">
        <f ca="1">IF(zgłoszenia[BOŚ Znak sprawy]&gt;0,zgłoszenia[BOŚ Znak sprawy]&amp;"
( "&amp;zgłoszenia[czas rozpatrywania]&amp;" "&amp;"dni )"," ")</f>
        <v>BOŚ.6743.630.2017.IN
( 21 dni )</v>
      </c>
      <c r="F730" s="64">
        <f>IF(zgłoszenia[[#This Row],[Data wpływu wniosku]]&gt;0,zgłoszenia[[#This Row],[Data wpływu wniosku]]," ")</f>
        <v>42928</v>
      </c>
      <c r="G730" s="43">
        <f>IF(zgłoszenia[[#This Row],[Data zakończenia sprawy]]&gt;0,zgłoszenia[[#This Row],[Data zakończenia sprawy]]," ")</f>
        <v>42949</v>
      </c>
      <c r="H730" s="44" t="str">
        <f>IF(zgłoszenia[[#This Row],[Sposób zakończenia]]&gt;0,zgłoszenia[[#This Row],[Sposób zakończenia]]," ")</f>
        <v>brak sprzeciwu - zgłoszenie skuteczne</v>
      </c>
      <c r="I730" s="60" t="e">
        <f>IF(#REF!&gt;0,#REF!,"---")</f>
        <v>#REF!</v>
      </c>
    </row>
    <row r="731" spans="1:9" ht="30" x14ac:dyDescent="0.25">
      <c r="A731" s="51" t="str">
        <f>IF(zgłoszenia[[#This Row],[ID]]&gt;0,zgłoszenia[[#This Row],[Lp.]]&amp;" "&amp;zgłoszenia[[#This Row],[ID]]&amp;"
"&amp;zgłoszenia[[#This Row],[Nr kance- laryjny]]&amp;"/P/15","---")</f>
        <v>728 IN
14886/P/15</v>
      </c>
      <c r="B73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Będzino; ob.Strzeżenice; dz. Nr 175/70</v>
      </c>
      <c r="C731" s="28" t="str">
        <f>IF(zgłoszenia[[#This Row],[Rodzaj zgłoszenia]]&gt;0,zgłoszenia[[#This Row],[Rodzaj zgłoszenia]]," ")</f>
        <v>budowa obiektu - art. 29 ust. 1</v>
      </c>
      <c r="D731" s="47" t="e">
        <f>IF(#REF!&gt;0,#REF!&amp;";
"&amp;#REF!," ")</f>
        <v>#REF!</v>
      </c>
      <c r="E731" s="52" t="str">
        <f ca="1">IF(zgłoszenia[BOŚ Znak sprawy]&gt;0,zgłoszenia[BOŚ Znak sprawy]&amp;"
( "&amp;zgłoszenia[czas rozpatrywania]&amp;" "&amp;"dni )"," ")</f>
        <v>BOŚ.6743.629.2017.IN
( 21 dni )</v>
      </c>
      <c r="F731" s="64">
        <f>IF(zgłoszenia[[#This Row],[Data wpływu wniosku]]&gt;0,zgłoszenia[[#This Row],[Data wpływu wniosku]]," ")</f>
        <v>42928</v>
      </c>
      <c r="G731" s="43">
        <f>IF(zgłoszenia[[#This Row],[Data zakończenia sprawy]]&gt;0,zgłoszenia[[#This Row],[Data zakończenia sprawy]]," ")</f>
        <v>42949</v>
      </c>
      <c r="H731" s="44" t="str">
        <f>IF(zgłoszenia[[#This Row],[Sposób zakończenia]]&gt;0,zgłoszenia[[#This Row],[Sposób zakończenia]]," ")</f>
        <v>brak sprzeciwu - zgłoszenie skuteczne</v>
      </c>
      <c r="I731" s="60" t="e">
        <f>IF(#REF!&gt;0,#REF!,"---")</f>
        <v>#REF!</v>
      </c>
    </row>
    <row r="732" spans="1:9" ht="75" x14ac:dyDescent="0.25">
      <c r="A732" s="51" t="str">
        <f>IF(zgłoszenia[[#This Row],[ID]]&gt;0,zgłoszenia[[#This Row],[Lp.]]&amp;" "&amp;zgłoszenia[[#This Row],[ID]]&amp;"
"&amp;zgłoszenia[[#This Row],[Nr kance- laryjny]]&amp;"/P/15","---")</f>
        <v>729 AŁ
14887/P/15</v>
      </c>
      <c r="B73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istniejącego zbieracza drenarskiego w systemie melioracji szczegółowej 
gm. Mielno; ob.Chłopy; dz. Nr 155, 169/2, 321/1, 321/2, 321/3, 321/4, 321/12</v>
      </c>
      <c r="C732" s="28" t="str">
        <f>IF(zgłoszenia[[#This Row],[Rodzaj zgłoszenia]]&gt;0,zgłoszenia[[#This Row],[Rodzaj zgłoszenia]]," ")</f>
        <v>roboty budowlane - art. 29 ust. 2</v>
      </c>
      <c r="D732" s="47" t="e">
        <f>IF(#REF!&gt;0,#REF!&amp;";
"&amp;#REF!," ")</f>
        <v>#REF!</v>
      </c>
      <c r="E732" s="52" t="str">
        <f ca="1">IF(zgłoszenia[BOŚ Znak sprawy]&gt;0,zgłoszenia[BOŚ Znak sprawy]&amp;"
( "&amp;zgłoszenia[czas rozpatrywania]&amp;" "&amp;"dni )"," ")</f>
        <v>BOŚ.6743.652.2017.AŁ
( 20 dni )</v>
      </c>
      <c r="F732" s="64">
        <f>IF(zgłoszenia[[#This Row],[Data wpływu wniosku]]&gt;0,zgłoszenia[[#This Row],[Data wpływu wniosku]]," ")</f>
        <v>42929</v>
      </c>
      <c r="G732" s="43">
        <f>IF(zgłoszenia[[#This Row],[Data zakończenia sprawy]]&gt;0,zgłoszenia[[#This Row],[Data zakończenia sprawy]]," ")</f>
        <v>42949</v>
      </c>
      <c r="H732" s="44" t="str">
        <f>IF(zgłoszenia[[#This Row],[Sposób zakończenia]]&gt;0,zgłoszenia[[#This Row],[Sposób zakończenia]]," ")</f>
        <v>brak sprzeciwu - zgłoszenie skuteczne</v>
      </c>
      <c r="I732" s="60" t="e">
        <f>IF(#REF!&gt;0,#REF!,"---")</f>
        <v>#REF!</v>
      </c>
    </row>
    <row r="733" spans="1:9" ht="30" x14ac:dyDescent="0.25">
      <c r="A733" s="51" t="str">
        <f>IF(zgłoszenia[[#This Row],[ID]]&gt;0,zgłoszenia[[#This Row],[Lp.]]&amp;" "&amp;zgłoszenia[[#This Row],[ID]]&amp;"
"&amp;zgłoszenia[[#This Row],[Nr kance- laryjny]]&amp;"/P/15","---")</f>
        <v>730 IN
14937/P/15</v>
      </c>
      <c r="B73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rekreacji indywidualnej 
gm. Będzino; ob.Strzeżenice; dz. Nr 211/35</v>
      </c>
      <c r="C733" s="28" t="str">
        <f>IF(zgłoszenia[[#This Row],[Rodzaj zgłoszenia]]&gt;0,zgłoszenia[[#This Row],[Rodzaj zgłoszenia]]," ")</f>
        <v>budowa obiektu - art. 29 ust. 1</v>
      </c>
      <c r="D733" s="47" t="e">
        <f>IF(#REF!&gt;0,#REF!&amp;";
"&amp;#REF!," ")</f>
        <v>#REF!</v>
      </c>
      <c r="E733" s="52" t="str">
        <f ca="1">IF(zgłoszenia[BOŚ Znak sprawy]&gt;0,zgłoszenia[BOŚ Znak sprawy]&amp;"
( "&amp;zgłoszenia[czas rozpatrywania]&amp;" "&amp;"dni )"," ")</f>
        <v>BOŚ.6743.634.2017.IN
( 21 dni )</v>
      </c>
      <c r="F733" s="64">
        <f>IF(zgłoszenia[[#This Row],[Data wpływu wniosku]]&gt;0,zgłoszenia[[#This Row],[Data wpływu wniosku]]," ")</f>
        <v>42929</v>
      </c>
      <c r="G733" s="43">
        <f>IF(zgłoszenia[[#This Row],[Data zakończenia sprawy]]&gt;0,zgłoszenia[[#This Row],[Data zakończenia sprawy]]," ")</f>
        <v>42950</v>
      </c>
      <c r="H733" s="44" t="str">
        <f>IF(zgłoszenia[[#This Row],[Sposób zakończenia]]&gt;0,zgłoszenia[[#This Row],[Sposób zakończenia]]," ")</f>
        <v>brak sprzeciwu - zgłoszenie skuteczne</v>
      </c>
      <c r="I733" s="60" t="e">
        <f>IF(#REF!&gt;0,#REF!,"---")</f>
        <v>#REF!</v>
      </c>
    </row>
    <row r="734" spans="1:9" ht="30" x14ac:dyDescent="0.25">
      <c r="A734" s="51" t="str">
        <f>IF(zgłoszenia[[#This Row],[ID]]&gt;0,zgłoszenia[[#This Row],[Lp.]]&amp;" "&amp;zgłoszenia[[#This Row],[ID]]&amp;"
"&amp;zgłoszenia[[#This Row],[Nr kance- laryjny]]&amp;"/P/15","---")</f>
        <v>731 IN
15039/P/15</v>
      </c>
      <c r="B73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rozbudowa budynku jedsnorodzinnego 
gm. Będzino; ob.Będzinko; dz. Nr 291</v>
      </c>
      <c r="C734" s="28" t="str">
        <f>IF(zgłoszenia[[#This Row],[Rodzaj zgłoszenia]]&gt;0,zgłoszenia[[#This Row],[Rodzaj zgłoszenia]]," ")</f>
        <v>jednorodzinne art.29 ust.1 pkt 1a</v>
      </c>
      <c r="D734" s="47" t="e">
        <f>IF(#REF!&gt;0,#REF!&amp;";
"&amp;#REF!," ")</f>
        <v>#REF!</v>
      </c>
      <c r="E734" s="52" t="str">
        <f ca="1">IF(zgłoszenia[BOŚ Znak sprawy]&gt;0,zgłoszenia[BOŚ Znak sprawy]&amp;"
( "&amp;zgłoszenia[czas rozpatrywania]&amp;" "&amp;"dni )"," ")</f>
        <v>BOŚ.6746.65.2017.IN
( 27 dni )</v>
      </c>
      <c r="F734" s="64">
        <f>IF(zgłoszenia[[#This Row],[Data wpływu wniosku]]&gt;0,zgłoszenia[[#This Row],[Data wpływu wniosku]]," ")</f>
        <v>42930</v>
      </c>
      <c r="G734" s="43">
        <f>IF(zgłoszenia[[#This Row],[Data zakończenia sprawy]]&gt;0,zgłoszenia[[#This Row],[Data zakończenia sprawy]]," ")</f>
        <v>42957</v>
      </c>
      <c r="H734" s="44" t="str">
        <f>IF(zgłoszenia[[#This Row],[Sposób zakończenia]]&gt;0,zgłoszenia[[#This Row],[Sposób zakończenia]]," ")</f>
        <v>bez rozpoznania</v>
      </c>
      <c r="I734" s="60" t="e">
        <f>IF(#REF!&gt;0,#REF!,"---")</f>
        <v>#REF!</v>
      </c>
    </row>
    <row r="735" spans="1:9" ht="45" x14ac:dyDescent="0.25">
      <c r="A735" s="51" t="str">
        <f>IF(zgłoszenia[[#This Row],[ID]]&gt;0,zgłoszenia[[#This Row],[Lp.]]&amp;" "&amp;zgłoszenia[[#This Row],[ID]]&amp;"
"&amp;zgłoszenia[[#This Row],[Nr kance- laryjny]]&amp;"/P/15","---")</f>
        <v>732 AŁ
15099/P/15</v>
      </c>
      <c r="B73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sposobu użytkowania 
gm. Mielno; ob.Mielno; dz. Nr 164/8</v>
      </c>
      <c r="C735" s="28" t="str">
        <f>IF(zgłoszenia[[#This Row],[Rodzaj zgłoszenia]]&gt;0,zgłoszenia[[#This Row],[Rodzaj zgłoszenia]]," ")</f>
        <v>roboty budowlane - art. 29 ust. 2</v>
      </c>
      <c r="D735" s="47" t="e">
        <f>IF(#REF!&gt;0,#REF!&amp;";
"&amp;#REF!," ")</f>
        <v>#REF!</v>
      </c>
      <c r="E735" s="52" t="str">
        <f ca="1">IF(zgłoszenia[BOŚ Znak sprawy]&gt;0,zgłoszenia[BOŚ Znak sprawy]&amp;"
( "&amp;zgłoszenia[czas rozpatrywania]&amp;" "&amp;"dni )"," ")</f>
        <v>BOŚ.6743.653.2017.AŁ
( 21 dni )</v>
      </c>
      <c r="F735" s="64">
        <f>IF(zgłoszenia[[#This Row],[Data wpływu wniosku]]&gt;0,zgłoszenia[[#This Row],[Data wpływu wniosku]]," ")</f>
        <v>42930</v>
      </c>
      <c r="G735" s="43">
        <f>IF(zgłoszenia[[#This Row],[Data zakończenia sprawy]]&gt;0,zgłoszenia[[#This Row],[Data zakończenia sprawy]]," ")</f>
        <v>42951</v>
      </c>
      <c r="H735" s="44" t="str">
        <f>IF(zgłoszenia[[#This Row],[Sposób zakończenia]]&gt;0,zgłoszenia[[#This Row],[Sposób zakończenia]]," ")</f>
        <v>brak sprzeciwu - zgłoszenie skuteczne</v>
      </c>
      <c r="I735" s="60" t="e">
        <f>IF(#REF!&gt;0,#REF!,"---")</f>
        <v>#REF!</v>
      </c>
    </row>
    <row r="736" spans="1:9" ht="30" x14ac:dyDescent="0.25">
      <c r="A736" s="51" t="str">
        <f>IF(zgłoszenia[[#This Row],[ID]]&gt;0,zgłoszenia[[#This Row],[Lp.]]&amp;" "&amp;zgłoszenia[[#This Row],[ID]]&amp;"
"&amp;zgłoszenia[[#This Row],[Nr kance- laryjny]]&amp;"/P/15","---")</f>
        <v>733 WK
14933/P/15</v>
      </c>
      <c r="B73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rekreacji indywidualnej 
gm. Mielno; ob.Mielenko; dz. Nr 325/46</v>
      </c>
      <c r="C736" s="28" t="str">
        <f>IF(zgłoszenia[[#This Row],[Rodzaj zgłoszenia]]&gt;0,zgłoszenia[[#This Row],[Rodzaj zgłoszenia]]," ")</f>
        <v>budowa obiektu - art. 29 ust. 1</v>
      </c>
      <c r="D736" s="47" t="e">
        <f>IF(#REF!&gt;0,#REF!&amp;";
"&amp;#REF!," ")</f>
        <v>#REF!</v>
      </c>
      <c r="E736" s="52" t="str">
        <f ca="1">IF(zgłoszenia[BOŚ Znak sprawy]&gt;0,zgłoszenia[BOŚ Znak sprawy]&amp;"
( "&amp;zgłoszenia[czas rozpatrywania]&amp;" "&amp;"dni )"," ")</f>
        <v>BOŚ.6743.637.2017.WK
( 42 dni )</v>
      </c>
      <c r="F736" s="64">
        <f>IF(zgłoszenia[[#This Row],[Data wpływu wniosku]]&gt;0,zgłoszenia[[#This Row],[Data wpływu wniosku]]," ")</f>
        <v>42929</v>
      </c>
      <c r="G736" s="43">
        <f>IF(zgłoszenia[[#This Row],[Data zakończenia sprawy]]&gt;0,zgłoszenia[[#This Row],[Data zakończenia sprawy]]," ")</f>
        <v>42971</v>
      </c>
      <c r="H736" s="44" t="str">
        <f>IF(zgłoszenia[[#This Row],[Sposób zakończenia]]&gt;0,zgłoszenia[[#This Row],[Sposób zakończenia]]," ")</f>
        <v>brak sprzeciwu - zgłoszenie skuteczne</v>
      </c>
      <c r="I736" s="60" t="e">
        <f>IF(#REF!&gt;0,#REF!,"---")</f>
        <v>#REF!</v>
      </c>
    </row>
    <row r="737" spans="1:9" ht="60" x14ac:dyDescent="0.25">
      <c r="A737" s="51" t="str">
        <f>IF(zgłoszenia[[#This Row],[ID]]&gt;0,zgłoszenia[[#This Row],[Lp.]]&amp;" "&amp;zgłoszenia[[#This Row],[ID]]&amp;"
"&amp;zgłoszenia[[#This Row],[Nr kance- laryjny]]&amp;"/P/15","---")</f>
        <v>734 MS
15068/P/15</v>
      </c>
      <c r="B73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pasa drogowego drogi powiatowej 
gm. Świeszyno; ob.Niekłonice, Giezkowo, Dunowo; dz. Nr 33, 23, 24</v>
      </c>
      <c r="C737" s="28" t="str">
        <f>IF(zgłoszenia[[#This Row],[Rodzaj zgłoszenia]]&gt;0,zgłoszenia[[#This Row],[Rodzaj zgłoszenia]]," ")</f>
        <v>roboty budowlane - art. 29 ust. 2</v>
      </c>
      <c r="D737" s="47" t="e">
        <f>IF(#REF!&gt;0,#REF!&amp;";
"&amp;#REF!," ")</f>
        <v>#REF!</v>
      </c>
      <c r="E737" s="52" t="str">
        <f ca="1">IF(zgłoszenia[BOŚ Znak sprawy]&gt;0,zgłoszenia[BOŚ Znak sprawy]&amp;"
( "&amp;zgłoszenia[czas rozpatrywania]&amp;" "&amp;"dni )"," ")</f>
        <v>BOŚ.6743.636.2017.MS
( 35 dni )</v>
      </c>
      <c r="F737" s="64">
        <f>IF(zgłoszenia[[#This Row],[Data wpływu wniosku]]&gt;0,zgłoszenia[[#This Row],[Data wpływu wniosku]]," ")</f>
        <v>42930</v>
      </c>
      <c r="G737" s="43">
        <f>IF(zgłoszenia[[#This Row],[Data zakończenia sprawy]]&gt;0,zgłoszenia[[#This Row],[Data zakończenia sprawy]]," ")</f>
        <v>42965</v>
      </c>
      <c r="H737" s="44" t="str">
        <f>IF(zgłoszenia[[#This Row],[Sposób zakończenia]]&gt;0,zgłoszenia[[#This Row],[Sposób zakończenia]]," ")</f>
        <v>brak sprzeciwu - zgłoszenie skuteczne</v>
      </c>
      <c r="I737" s="60" t="e">
        <f>IF(#REF!&gt;0,#REF!,"---")</f>
        <v>#REF!</v>
      </c>
    </row>
    <row r="738" spans="1:9" ht="45" x14ac:dyDescent="0.25">
      <c r="A738" s="51" t="str">
        <f>IF(zgłoszenia[[#This Row],[ID]]&gt;0,zgłoszenia[[#This Row],[Lp.]]&amp;" "&amp;zgłoszenia[[#This Row],[ID]]&amp;"
"&amp;zgłoszenia[[#This Row],[Nr kance- laryjny]]&amp;"/P/15","---")</f>
        <v>735 EJ
15119/P/15</v>
      </c>
      <c r="B73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Świeszyno; ob.Dunowo; dz. Nr 89/11</v>
      </c>
      <c r="C738" s="28" t="str">
        <f>IF(zgłoszenia[[#This Row],[Rodzaj zgłoszenia]]&gt;0,zgłoszenia[[#This Row],[Rodzaj zgłoszenia]]," ")</f>
        <v>roboty budowlane - art. 29 ust. 2</v>
      </c>
      <c r="D738" s="47" t="e">
        <f>IF(#REF!&gt;0,#REF!&amp;";
"&amp;#REF!," ")</f>
        <v>#REF!</v>
      </c>
      <c r="E738" s="52" t="str">
        <f ca="1">IF(zgłoszenia[BOŚ Znak sprawy]&gt;0,zgłoszenia[BOŚ Znak sprawy]&amp;"
( "&amp;zgłoszenia[czas rozpatrywania]&amp;" "&amp;"dni )"," ")</f>
        <v>BOŚ.6743.646.2017.EJ
( 31 dni )</v>
      </c>
      <c r="F738" s="64">
        <f>IF(zgłoszenia[[#This Row],[Data wpływu wniosku]]&gt;0,zgłoszenia[[#This Row],[Data wpływu wniosku]]," ")</f>
        <v>42933</v>
      </c>
      <c r="G738" s="43">
        <f>IF(zgłoszenia[[#This Row],[Data zakończenia sprawy]]&gt;0,zgłoszenia[[#This Row],[Data zakończenia sprawy]]," ")</f>
        <v>42964</v>
      </c>
      <c r="H738" s="44" t="str">
        <f>IF(zgłoszenia[[#This Row],[Sposób zakończenia]]&gt;0,zgłoszenia[[#This Row],[Sposób zakończenia]]," ")</f>
        <v xml:space="preserve"> </v>
      </c>
      <c r="I738" s="60" t="e">
        <f>IF(#REF!&gt;0,#REF!,"---")</f>
        <v>#REF!</v>
      </c>
    </row>
    <row r="739" spans="1:9" ht="45" x14ac:dyDescent="0.25">
      <c r="A739" s="51" t="str">
        <f>IF(zgłoszenia[[#This Row],[ID]]&gt;0,zgłoszenia[[#This Row],[Lp.]]&amp;" "&amp;zgłoszenia[[#This Row],[ID]]&amp;"
"&amp;zgłoszenia[[#This Row],[Nr kance- laryjny]]&amp;"/P/15","---")</f>
        <v>736 IN
15173/P/15</v>
      </c>
      <c r="B73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rekreacji indywidualnej i dwie wiaty 
gm. Będzino; ob.Śmiechów; dz. Nr 120/43</v>
      </c>
      <c r="C739" s="28" t="str">
        <f>IF(zgłoszenia[[#This Row],[Rodzaj zgłoszenia]]&gt;0,zgłoszenia[[#This Row],[Rodzaj zgłoszenia]]," ")</f>
        <v>budowa obiektu - art. 29 ust. 1</v>
      </c>
      <c r="D739" s="47" t="e">
        <f>IF(#REF!&gt;0,#REF!&amp;";
"&amp;#REF!," ")</f>
        <v>#REF!</v>
      </c>
      <c r="E739" s="52" t="str">
        <f ca="1">IF(zgłoszenia[BOŚ Znak sprawy]&gt;0,zgłoszenia[BOŚ Znak sprawy]&amp;"
( "&amp;zgłoszenia[czas rozpatrywania]&amp;" "&amp;"dni )"," ")</f>
        <v>BOŚ.6743.642.2017.IN
( 21 dni )</v>
      </c>
      <c r="F739" s="64">
        <f>IF(zgłoszenia[[#This Row],[Data wpływu wniosku]]&gt;0,zgłoszenia[[#This Row],[Data wpływu wniosku]]," ")</f>
        <v>42933</v>
      </c>
      <c r="G739" s="43">
        <f>IF(zgłoszenia[[#This Row],[Data zakończenia sprawy]]&gt;0,zgłoszenia[[#This Row],[Data zakończenia sprawy]]," ")</f>
        <v>42954</v>
      </c>
      <c r="H739" s="44" t="str">
        <f>IF(zgłoszenia[[#This Row],[Sposób zakończenia]]&gt;0,zgłoszenia[[#This Row],[Sposób zakończenia]]," ")</f>
        <v>brak sprzeciwu - zgłoszenie skuteczne</v>
      </c>
      <c r="I739" s="60" t="e">
        <f>IF(#REF!&gt;0,#REF!,"---")</f>
        <v>#REF!</v>
      </c>
    </row>
    <row r="740" spans="1:9" ht="30" x14ac:dyDescent="0.25">
      <c r="A740" s="51" t="str">
        <f>IF(zgłoszenia[[#This Row],[ID]]&gt;0,zgłoszenia[[#This Row],[Lp.]]&amp;" "&amp;zgłoszenia[[#This Row],[ID]]&amp;"
"&amp;zgłoszenia[[#This Row],[Nr kance- laryjny]]&amp;"/P/15","---")</f>
        <v>737 WK
15172/P/15</v>
      </c>
      <c r="B74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rekreacyjny 
gm. Mielno; ob.Gąski; dz. Nr 149/13</v>
      </c>
      <c r="C740" s="28" t="str">
        <f>IF(zgłoszenia[[#This Row],[Rodzaj zgłoszenia]]&gt;0,zgłoszenia[[#This Row],[Rodzaj zgłoszenia]]," ")</f>
        <v>budowa obiektu - art. 29 ust. 1</v>
      </c>
      <c r="D740" s="47" t="e">
        <f>IF(#REF!&gt;0,#REF!&amp;";
"&amp;#REF!," ")</f>
        <v>#REF!</v>
      </c>
      <c r="E740" s="52" t="str">
        <f ca="1">IF(zgłoszenia[BOŚ Znak sprawy]&gt;0,zgłoszenia[BOŚ Znak sprawy]&amp;"
( "&amp;zgłoszenia[czas rozpatrywania]&amp;" "&amp;"dni )"," ")</f>
        <v>BOŚ.6743.638.2017.WK
( 7 dni )</v>
      </c>
      <c r="F740" s="64">
        <f>IF(zgłoszenia[[#This Row],[Data wpływu wniosku]]&gt;0,zgłoszenia[[#This Row],[Data wpływu wniosku]]," ")</f>
        <v>42933</v>
      </c>
      <c r="G740" s="43">
        <f>IF(zgłoszenia[[#This Row],[Data zakończenia sprawy]]&gt;0,zgłoszenia[[#This Row],[Data zakończenia sprawy]]," ")</f>
        <v>42940</v>
      </c>
      <c r="H740" s="44" t="str">
        <f>IF(zgłoszenia[[#This Row],[Sposób zakończenia]]&gt;0,zgłoszenia[[#This Row],[Sposób zakończenia]]," ")</f>
        <v>brak sprzeciwu - zgłoszenie skuteczne</v>
      </c>
      <c r="I740" s="60" t="e">
        <f>IF(#REF!&gt;0,#REF!,"---")</f>
        <v>#REF!</v>
      </c>
    </row>
    <row r="741" spans="1:9" ht="30" x14ac:dyDescent="0.25">
      <c r="A741" s="51" t="str">
        <f>IF(zgłoszenia[[#This Row],[ID]]&gt;0,zgłoszenia[[#This Row],[Lp.]]&amp;" "&amp;zgłoszenia[[#This Row],[ID]]&amp;"
"&amp;zgłoszenia[[#This Row],[Nr kance- laryjny]]&amp;"/P/15","---")</f>
        <v>738 WK
15177/P/15</v>
      </c>
      <c r="B74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indywidaualnej 
gm. Mielno; ob.Mielenko; dz. Nr 325/28</v>
      </c>
      <c r="C741" s="28" t="str">
        <f>IF(zgłoszenia[[#This Row],[Rodzaj zgłoszenia]]&gt;0,zgłoszenia[[#This Row],[Rodzaj zgłoszenia]]," ")</f>
        <v>budowa obiektu - art. 29 ust. 1</v>
      </c>
      <c r="D741" s="47" t="e">
        <f>IF(#REF!&gt;0,#REF!&amp;";
"&amp;#REF!," ")</f>
        <v>#REF!</v>
      </c>
      <c r="E741" s="52" t="str">
        <f ca="1">IF(zgłoszenia[BOŚ Znak sprawy]&gt;0,zgłoszenia[BOŚ Znak sprawy]&amp;"
( "&amp;zgłoszenia[czas rozpatrywania]&amp;" "&amp;"dni )"," ")</f>
        <v>BOŚ.6743.639.2017.WK
( 24 dni )</v>
      </c>
      <c r="F741" s="64">
        <f>IF(zgłoszenia[[#This Row],[Data wpływu wniosku]]&gt;0,zgłoszenia[[#This Row],[Data wpływu wniosku]]," ")</f>
        <v>42933</v>
      </c>
      <c r="G741" s="43">
        <f>IF(zgłoszenia[[#This Row],[Data zakończenia sprawy]]&gt;0,zgłoszenia[[#This Row],[Data zakończenia sprawy]]," ")</f>
        <v>42957</v>
      </c>
      <c r="H741" s="44" t="str">
        <f>IF(zgłoszenia[[#This Row],[Sposób zakończenia]]&gt;0,zgłoszenia[[#This Row],[Sposób zakończenia]]," ")</f>
        <v>brak sprzeciwu - zgłoszenie skuteczne</v>
      </c>
      <c r="I741" s="60" t="e">
        <f>IF(#REF!&gt;0,#REF!,"---")</f>
        <v>#REF!</v>
      </c>
    </row>
    <row r="742" spans="1:9" ht="30" x14ac:dyDescent="0.25">
      <c r="A742" s="51" t="str">
        <f>IF(zgłoszenia[[#This Row],[ID]]&gt;0,zgłoszenia[[#This Row],[Lp.]]&amp;" "&amp;zgłoszenia[[#This Row],[ID]]&amp;"
"&amp;zgłoszenia[[#This Row],[Nr kance- laryjny]]&amp;"/P/15","---")</f>
        <v>739 MS
15353/P/15</v>
      </c>
      <c r="B74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Sianów; ob.Gorzebądz; dz. Nr 51/8</v>
      </c>
      <c r="C742" s="28" t="str">
        <f>IF(zgłoszenia[[#This Row],[Rodzaj zgłoszenia]]&gt;0,zgłoszenia[[#This Row],[Rodzaj zgłoszenia]]," ")</f>
        <v>budowa obiektu - art. 29 ust. 1</v>
      </c>
      <c r="D742" s="47" t="e">
        <f>IF(#REF!&gt;0,#REF!&amp;";
"&amp;#REF!," ")</f>
        <v>#REF!</v>
      </c>
      <c r="E742" s="52" t="str">
        <f ca="1">IF(zgłoszenia[BOŚ Znak sprawy]&gt;0,zgłoszenia[BOŚ Znak sprawy]&amp;"
( "&amp;zgłoszenia[czas rozpatrywania]&amp;" "&amp;"dni )"," ")</f>
        <v>BOŚ.6743.645.2017.MS
( 21 dni )</v>
      </c>
      <c r="F742" s="64">
        <f>IF(zgłoszenia[[#This Row],[Data wpływu wniosku]]&gt;0,zgłoszenia[[#This Row],[Data wpływu wniosku]]," ")</f>
        <v>42935</v>
      </c>
      <c r="G742" s="43">
        <f>IF(zgłoszenia[[#This Row],[Data zakończenia sprawy]]&gt;0,zgłoszenia[[#This Row],[Data zakończenia sprawy]]," ")</f>
        <v>42956</v>
      </c>
      <c r="H742" s="44" t="str">
        <f>IF(zgłoszenia[[#This Row],[Sposób zakończenia]]&gt;0,zgłoszenia[[#This Row],[Sposób zakończenia]]," ")</f>
        <v>brak sprzeciwu - zgłoszenie skuteczne</v>
      </c>
      <c r="I742" s="60" t="e">
        <f>IF(#REF!&gt;0,#REF!,"---")</f>
        <v>#REF!</v>
      </c>
    </row>
    <row r="743" spans="1:9" ht="30" x14ac:dyDescent="0.25">
      <c r="A743" s="51" t="str">
        <f>IF(zgłoszenia[[#This Row],[ID]]&gt;0,zgłoszenia[[#This Row],[Lp.]]&amp;" "&amp;zgłoszenia[[#This Row],[ID]]&amp;"
"&amp;zgłoszenia[[#This Row],[Nr kance- laryjny]]&amp;"/P/15","---")</f>
        <v>740 IN
15301/P/15</v>
      </c>
      <c r="B74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oczyszczalnia ścieków 
gm. Będzino; ob.Śmiechów; dz. Nr 98/7</v>
      </c>
      <c r="C743" s="28" t="str">
        <f>IF(zgłoszenia[[#This Row],[Rodzaj zgłoszenia]]&gt;0,zgłoszenia[[#This Row],[Rodzaj zgłoszenia]]," ")</f>
        <v>budowa obiektu - art. 29 ust. 1</v>
      </c>
      <c r="D743" s="47" t="e">
        <f>IF(#REF!&gt;0,#REF!&amp;";
"&amp;#REF!," ")</f>
        <v>#REF!</v>
      </c>
      <c r="E743" s="52" t="str">
        <f ca="1">IF(zgłoszenia[BOŚ Znak sprawy]&gt;0,zgłoszenia[BOŚ Znak sprawy]&amp;"
( "&amp;zgłoszenia[czas rozpatrywania]&amp;" "&amp;"dni )"," ")</f>
        <v>BOŚ.6743.641.2017.IN
( 14 dni )</v>
      </c>
      <c r="F743" s="64">
        <f>IF(zgłoszenia[[#This Row],[Data wpływu wniosku]]&gt;0,zgłoszenia[[#This Row],[Data wpływu wniosku]]," ")</f>
        <v>42934</v>
      </c>
      <c r="G743" s="43">
        <f>IF(zgłoszenia[[#This Row],[Data zakończenia sprawy]]&gt;0,zgłoszenia[[#This Row],[Data zakończenia sprawy]]," ")</f>
        <v>42948</v>
      </c>
      <c r="H743" s="44" t="str">
        <f>IF(zgłoszenia[[#This Row],[Sposób zakończenia]]&gt;0,zgłoszenia[[#This Row],[Sposób zakończenia]]," ")</f>
        <v>brak sprzeciwu - zgłoszenie skuteczne</v>
      </c>
      <c r="I743" s="60" t="e">
        <f>IF(#REF!&gt;0,#REF!,"---")</f>
        <v>#REF!</v>
      </c>
    </row>
    <row r="744" spans="1:9" ht="45" x14ac:dyDescent="0.25">
      <c r="A744" s="51" t="str">
        <f>IF(zgłoszenia[[#This Row],[ID]]&gt;0,zgłoszenia[[#This Row],[Lp.]]&amp;" "&amp;zgłoszenia[[#This Row],[ID]]&amp;"
"&amp;zgłoszenia[[#This Row],[Nr kance- laryjny]]&amp;"/P/15","---")</f>
        <v>741 IN
15265/P/15</v>
      </c>
      <c r="B74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ganek   
gm. Będzino; ob.Kładno; dz. Nr 16/31, 16/30, 16/29</v>
      </c>
      <c r="C744" s="28" t="str">
        <f>IF(zgłoszenia[[#This Row],[Rodzaj zgłoszenia]]&gt;0,zgłoszenia[[#This Row],[Rodzaj zgłoszenia]]," ")</f>
        <v>budowa obiektu - art. 29 ust. 1</v>
      </c>
      <c r="D744" s="47" t="e">
        <f>IF(#REF!&gt;0,#REF!&amp;";
"&amp;#REF!," ")</f>
        <v>#REF!</v>
      </c>
      <c r="E744" s="52" t="str">
        <f ca="1">IF(zgłoszenia[BOŚ Znak sprawy]&gt;0,zgłoszenia[BOŚ Znak sprawy]&amp;"
( "&amp;zgłoszenia[czas rozpatrywania]&amp;" "&amp;"dni )"," ")</f>
        <v>BOŚ.6743.640.2017.IN
( 15 dni )</v>
      </c>
      <c r="F744" s="64">
        <f>IF(zgłoszenia[[#This Row],[Data wpływu wniosku]]&gt;0,zgłoszenia[[#This Row],[Data wpływu wniosku]]," ")</f>
        <v>42934</v>
      </c>
      <c r="G744" s="43">
        <f>IF(zgłoszenia[[#This Row],[Data zakończenia sprawy]]&gt;0,zgłoszenia[[#This Row],[Data zakończenia sprawy]]," ")</f>
        <v>42949</v>
      </c>
      <c r="H744" s="44" t="str">
        <f>IF(zgłoszenia[[#This Row],[Sposób zakończenia]]&gt;0,zgłoszenia[[#This Row],[Sposób zakończenia]]," ")</f>
        <v>bez rozpoznania</v>
      </c>
      <c r="I744" s="60" t="e">
        <f>IF(#REF!&gt;0,#REF!,"---")</f>
        <v>#REF!</v>
      </c>
    </row>
    <row r="745" spans="1:9" ht="30" x14ac:dyDescent="0.25">
      <c r="A745" s="51" t="str">
        <f>IF(zgłoszenia[[#This Row],[ID]]&gt;0,zgłoszenia[[#This Row],[Lp.]]&amp;" "&amp;zgłoszenia[[#This Row],[ID]]&amp;"
"&amp;zgłoszenia[[#This Row],[Nr kance- laryjny]]&amp;"/P/15","---")</f>
        <v>742 ŁD
15231/P/15</v>
      </c>
      <c r="B74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Polanów; ob.Krąg; dz. Nr 107/31</v>
      </c>
      <c r="C745" s="28" t="str">
        <f>IF(zgłoszenia[[#This Row],[Rodzaj zgłoszenia]]&gt;0,zgłoszenia[[#This Row],[Rodzaj zgłoszenia]]," ")</f>
        <v>budowa obiektu - art. 29 ust. 1</v>
      </c>
      <c r="D745" s="47" t="e">
        <f>IF(#REF!&gt;0,#REF!&amp;";
"&amp;#REF!," ")</f>
        <v>#REF!</v>
      </c>
      <c r="E745" s="52" t="str">
        <f ca="1">IF(zgłoszenia[BOŚ Znak sprawy]&gt;0,zgłoszenia[BOŚ Znak sprawy]&amp;"
( "&amp;zgłoszenia[czas rozpatrywania]&amp;" "&amp;"dni )"," ")</f>
        <v>BOŚ.6743.830.2017.ŁD
( 14 dni )</v>
      </c>
      <c r="F745" s="64">
        <f>IF(zgłoszenia[[#This Row],[Data wpływu wniosku]]&gt;0,zgłoszenia[[#This Row],[Data wpływu wniosku]]," ")</f>
        <v>42933</v>
      </c>
      <c r="G745" s="43">
        <f>IF(zgłoszenia[[#This Row],[Data zakończenia sprawy]]&gt;0,zgłoszenia[[#This Row],[Data zakończenia sprawy]]," ")</f>
        <v>42947</v>
      </c>
      <c r="H745" s="44" t="str">
        <f>IF(zgłoszenia[[#This Row],[Sposób zakończenia]]&gt;0,zgłoszenia[[#This Row],[Sposób zakończenia]]," ")</f>
        <v>brak sprzeciwu - zgłoszenie skuteczne</v>
      </c>
      <c r="I745" s="60" t="e">
        <f>IF(#REF!&gt;0,#REF!,"---")</f>
        <v>#REF!</v>
      </c>
    </row>
    <row r="746" spans="1:9" ht="30" x14ac:dyDescent="0.25">
      <c r="A746" s="51" t="str">
        <f>IF(zgłoszenia[[#This Row],[ID]]&gt;0,zgłoszenia[[#This Row],[Lp.]]&amp;" "&amp;zgłoszenia[[#This Row],[ID]]&amp;"
"&amp;zgłoszenia[[#This Row],[Nr kance- laryjny]]&amp;"/P/15","---")</f>
        <v>743 ŁD
15198/P/15</v>
      </c>
      <c r="B74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2 szt ogród zimowy, instalacja daszku 
gm. Polanów; ob.Krąg; dz. Nr 39</v>
      </c>
      <c r="C746" s="28" t="str">
        <f>IF(zgłoszenia[[#This Row],[Rodzaj zgłoszenia]]&gt;0,zgłoszenia[[#This Row],[Rodzaj zgłoszenia]]," ")</f>
        <v>budowa obiektu - art. 29 ust. 1</v>
      </c>
      <c r="D746" s="47" t="e">
        <f>IF(#REF!&gt;0,#REF!&amp;";
"&amp;#REF!," ")</f>
        <v>#REF!</v>
      </c>
      <c r="E746" s="52" t="str">
        <f ca="1">IF(zgłoszenia[BOŚ Znak sprawy]&gt;0,zgłoszenia[BOŚ Znak sprawy]&amp;"
( "&amp;zgłoszenia[czas rozpatrywania]&amp;" "&amp;"dni )"," ")</f>
        <v>BOŚ.6743.643.2017.ŁD
( 14 dni )</v>
      </c>
      <c r="F746" s="64">
        <f>IF(zgłoszenia[[#This Row],[Data wpływu wniosku]]&gt;0,zgłoszenia[[#This Row],[Data wpływu wniosku]]," ")</f>
        <v>42933</v>
      </c>
      <c r="G746" s="43">
        <f>IF(zgłoszenia[[#This Row],[Data zakończenia sprawy]]&gt;0,zgłoszenia[[#This Row],[Data zakończenia sprawy]]," ")</f>
        <v>42947</v>
      </c>
      <c r="H746" s="44" t="str">
        <f>IF(zgłoszenia[[#This Row],[Sposób zakończenia]]&gt;0,zgłoszenia[[#This Row],[Sposób zakończenia]]," ")</f>
        <v>brak sprzeciwu - zgłoszenie skuteczne</v>
      </c>
      <c r="I746" s="60" t="e">
        <f>IF(#REF!&gt;0,#REF!,"---")</f>
        <v>#REF!</v>
      </c>
    </row>
    <row r="747" spans="1:9" ht="45" x14ac:dyDescent="0.25">
      <c r="A747" s="51" t="str">
        <f>IF(zgłoszenia[[#This Row],[ID]]&gt;0,zgłoszenia[[#This Row],[Lp.]]&amp;" "&amp;zgłoszenia[[#This Row],[ID]]&amp;"
"&amp;zgłoszenia[[#This Row],[Nr kance- laryjny]]&amp;"/P/15","---")</f>
        <v>744 ŁD
15378/P/15</v>
      </c>
      <c r="B74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hal 
gm. Świeszyno; ob.Niedalino; dz. Nr 95/14</v>
      </c>
      <c r="C747" s="28" t="str">
        <f>IF(zgłoszenia[[#This Row],[Rodzaj zgłoszenia]]&gt;0,zgłoszenia[[#This Row],[Rodzaj zgłoszenia]]," ")</f>
        <v>roboty budowlane - art. 29 ust. 2</v>
      </c>
      <c r="D747" s="47" t="e">
        <f>IF(#REF!&gt;0,#REF!&amp;";
"&amp;#REF!," ")</f>
        <v>#REF!</v>
      </c>
      <c r="E747" s="52" t="str">
        <f ca="1">IF(zgłoszenia[BOŚ Znak sprawy]&gt;0,zgłoszenia[BOŚ Znak sprawy]&amp;"
( "&amp;zgłoszenia[czas rozpatrywania]&amp;" "&amp;"dni )"," ")</f>
        <v>BOŚ.6743.648.2017.ŁD
( 12 dni )</v>
      </c>
      <c r="F747" s="64">
        <f>IF(zgłoszenia[[#This Row],[Data wpływu wniosku]]&gt;0,zgłoszenia[[#This Row],[Data wpływu wniosku]]," ")</f>
        <v>42935</v>
      </c>
      <c r="G747" s="43">
        <f>IF(zgłoszenia[[#This Row],[Data zakończenia sprawy]]&gt;0,zgłoszenia[[#This Row],[Data zakończenia sprawy]]," ")</f>
        <v>42947</v>
      </c>
      <c r="H747" s="44" t="str">
        <f>IF(zgłoszenia[[#This Row],[Sposób zakończenia]]&gt;0,zgłoszenia[[#This Row],[Sposób zakończenia]]," ")</f>
        <v>brak sprzeciwu - zgłoszenie skuteczne</v>
      </c>
      <c r="I747" s="60" t="e">
        <f>IF(#REF!&gt;0,#REF!,"---")</f>
        <v>#REF!</v>
      </c>
    </row>
    <row r="748" spans="1:9" ht="30" x14ac:dyDescent="0.25">
      <c r="A748" s="51" t="str">
        <f>IF(zgłoszenia[[#This Row],[ID]]&gt;0,zgłoszenia[[#This Row],[Lp.]]&amp;" "&amp;zgłoszenia[[#This Row],[ID]]&amp;"
"&amp;zgłoszenia[[#This Row],[Nr kance- laryjny]]&amp;"/P/15","---")</f>
        <v>745 ŁD
15387/P/15</v>
      </c>
      <c r="B74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Mielno; ob.Chłopy; dz. Nr 139/18</v>
      </c>
      <c r="C748" s="28" t="str">
        <f>IF(zgłoszenia[[#This Row],[Rodzaj zgłoszenia]]&gt;0,zgłoszenia[[#This Row],[Rodzaj zgłoszenia]]," ")</f>
        <v>jednorodzinne art.29 ust.1 pkt 1a</v>
      </c>
      <c r="D748" s="47" t="e">
        <f>IF(#REF!&gt;0,#REF!&amp;";
"&amp;#REF!," ")</f>
        <v>#REF!</v>
      </c>
      <c r="E748" s="52" t="str">
        <f ca="1">IF(zgłoszenia[BOŚ Znak sprawy]&gt;0,zgłoszenia[BOŚ Znak sprawy]&amp;"
( "&amp;zgłoszenia[czas rozpatrywania]&amp;" "&amp;"dni )"," ")</f>
        <v>BOŚ.6746.67.2017.ŁD
( 21 dni )</v>
      </c>
      <c r="F748" s="64">
        <f>IF(zgłoszenia[[#This Row],[Data wpływu wniosku]]&gt;0,zgłoszenia[[#This Row],[Data wpływu wniosku]]," ")</f>
        <v>42935</v>
      </c>
      <c r="G748" s="43">
        <f>IF(zgłoszenia[[#This Row],[Data zakończenia sprawy]]&gt;0,zgłoszenia[[#This Row],[Data zakończenia sprawy]]," ")</f>
        <v>42956</v>
      </c>
      <c r="H748" s="44" t="str">
        <f>IF(zgłoszenia[[#This Row],[Sposób zakończenia]]&gt;0,zgłoszenia[[#This Row],[Sposób zakończenia]]," ")</f>
        <v>brak sprzeciwu - zgłoszenie skuteczne</v>
      </c>
      <c r="I748" s="60" t="e">
        <f>IF(#REF!&gt;0,#REF!,"---")</f>
        <v>#REF!</v>
      </c>
    </row>
    <row r="749" spans="1:9" ht="45" x14ac:dyDescent="0.25">
      <c r="A749" s="51" t="str">
        <f>IF(zgłoszenia[[#This Row],[ID]]&gt;0,zgłoszenia[[#This Row],[Lp.]]&amp;" "&amp;zgłoszenia[[#This Row],[ID]]&amp;"
"&amp;zgłoszenia[[#This Row],[Nr kance- laryjny]]&amp;"/P/15","---")</f>
        <v>746 MS
15175/P/15</v>
      </c>
      <c r="B74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Sianów; ob.Sieerakowo; dz. Nr 254/3, 146/7</v>
      </c>
      <c r="C749" s="28" t="str">
        <f>IF(zgłoszenia[[#This Row],[Rodzaj zgłoszenia]]&gt;0,zgłoszenia[[#This Row],[Rodzaj zgłoszenia]]," ")</f>
        <v>jednorodzinne art.29 ust.1 pkt 1a</v>
      </c>
      <c r="D749" s="47" t="e">
        <f>IF(#REF!&gt;0,#REF!&amp;";
"&amp;#REF!," ")</f>
        <v>#REF!</v>
      </c>
      <c r="E749" s="52" t="str">
        <f ca="1">IF(zgłoszenia[BOŚ Znak sprawy]&gt;0,zgłoszenia[BOŚ Znak sprawy]&amp;"
( "&amp;zgłoszenia[czas rozpatrywania]&amp;" "&amp;"dni )"," ")</f>
        <v>BOŚ.6746.66.2017.MS
( 21 dni )</v>
      </c>
      <c r="F749" s="64">
        <f>IF(zgłoszenia[[#This Row],[Data wpływu wniosku]]&gt;0,zgłoszenia[[#This Row],[Data wpływu wniosku]]," ")</f>
        <v>42933</v>
      </c>
      <c r="G749" s="43">
        <f>IF(zgłoszenia[[#This Row],[Data zakończenia sprawy]]&gt;0,zgłoszenia[[#This Row],[Data zakończenia sprawy]]," ")</f>
        <v>42954</v>
      </c>
      <c r="H749" s="44" t="str">
        <f>IF(zgłoszenia[[#This Row],[Sposób zakończenia]]&gt;0,zgłoszenia[[#This Row],[Sposób zakończenia]]," ")</f>
        <v>decyzja umorzenie</v>
      </c>
      <c r="I749" s="60" t="e">
        <f>IF(#REF!&gt;0,#REF!,"---")</f>
        <v>#REF!</v>
      </c>
    </row>
    <row r="750" spans="1:9" ht="45" x14ac:dyDescent="0.25">
      <c r="A750" s="51" t="str">
        <f>IF(zgłoszenia[[#This Row],[ID]]&gt;0,zgłoszenia[[#This Row],[Lp.]]&amp;" "&amp;zgłoszenia[[#This Row],[ID]]&amp;"
"&amp;zgłoszenia[[#This Row],[Nr kance- laryjny]]&amp;"/P/15","---")</f>
        <v>747 ŁD
14874/P/17/P/15</v>
      </c>
      <c r="B75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ogródek gastronomiczny tymczasowy 
gm. Mielno; ob.Mielno; dz. Nr 54/17</v>
      </c>
      <c r="C750" s="28" t="str">
        <f>IF(zgłoszenia[[#This Row],[Rodzaj zgłoszenia]]&gt;0,zgłoszenia[[#This Row],[Rodzaj zgłoszenia]]," ")</f>
        <v>tymczasowy obiekt - art. 29 ust. 1, pkt 12</v>
      </c>
      <c r="D750" s="47" t="e">
        <f>IF(#REF!&gt;0,#REF!&amp;";
"&amp;#REF!," ")</f>
        <v>#REF!</v>
      </c>
      <c r="E750" s="52" t="str">
        <f ca="1">IF(zgłoszenia[BOŚ Znak sprawy]&gt;0,zgłoszenia[BOŚ Znak sprawy]&amp;"
( "&amp;zgłoszenia[czas rozpatrywania]&amp;" "&amp;"dni )"," ")</f>
        <v>BOŚ.6743.635.2017.ŁD
( 5 dni )</v>
      </c>
      <c r="F750" s="64">
        <f>IF(zgłoszenia[[#This Row],[Data wpływu wniosku]]&gt;0,zgłoszenia[[#This Row],[Data wpływu wniosku]]," ")</f>
        <v>42928</v>
      </c>
      <c r="G750" s="43">
        <f>IF(zgłoszenia[[#This Row],[Data zakończenia sprawy]]&gt;0,zgłoszenia[[#This Row],[Data zakończenia sprawy]]," ")</f>
        <v>42933</v>
      </c>
      <c r="H750" s="44" t="str">
        <f>IF(zgłoszenia[[#This Row],[Sposób zakończenia]]&gt;0,zgłoszenia[[#This Row],[Sposób zakończenia]]," ")</f>
        <v>brak sprzeciwu - zgłoszenie skuteczne</v>
      </c>
      <c r="I750" s="60" t="e">
        <f>IF(#REF!&gt;0,#REF!,"---")</f>
        <v>#REF!</v>
      </c>
    </row>
    <row r="751" spans="1:9" ht="60" x14ac:dyDescent="0.25">
      <c r="A751" s="51" t="str">
        <f>IF(zgłoszenia[[#This Row],[ID]]&gt;0,zgłoszenia[[#This Row],[Lp.]]&amp;" "&amp;zgłoszenia[[#This Row],[ID]]&amp;"
"&amp;zgłoszenia[[#This Row],[Nr kance- laryjny]]&amp;"/P/15","---")</f>
        <v>748 WK
15485/P/15</v>
      </c>
      <c r="B75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indywidualnej, 2 budynki gospodarcze, zbiornik bezodpływowy 
gm. Mielno; ob.Mielenko; dz. Nr 325/24</v>
      </c>
      <c r="C751" s="28" t="str">
        <f>IF(zgłoszenia[[#This Row],[Rodzaj zgłoszenia]]&gt;0,zgłoszenia[[#This Row],[Rodzaj zgłoszenia]]," ")</f>
        <v>budowa obiektu - art. 29 ust. 1</v>
      </c>
      <c r="D751" s="47" t="e">
        <f>IF(#REF!&gt;0,#REF!&amp;";
"&amp;#REF!," ")</f>
        <v>#REF!</v>
      </c>
      <c r="E751" s="52" t="str">
        <f ca="1">IF(zgłoszenia[BOŚ Znak sprawy]&gt;0,zgłoszenia[BOŚ Znak sprawy]&amp;"
( "&amp;zgłoszenia[czas rozpatrywania]&amp;" "&amp;"dni )"," ")</f>
        <v>BOŚ.6743.657.2017.WK
( 21 dni )</v>
      </c>
      <c r="F751" s="64">
        <f>IF(zgłoszenia[[#This Row],[Data wpływu wniosku]]&gt;0,zgłoszenia[[#This Row],[Data wpływu wniosku]]," ")</f>
        <v>42936</v>
      </c>
      <c r="G751" s="43">
        <f>IF(zgłoszenia[[#This Row],[Data zakończenia sprawy]]&gt;0,zgłoszenia[[#This Row],[Data zakończenia sprawy]]," ")</f>
        <v>42957</v>
      </c>
      <c r="H751" s="44" t="str">
        <f>IF(zgłoszenia[[#This Row],[Sposób zakończenia]]&gt;0,zgłoszenia[[#This Row],[Sposób zakończenia]]," ")</f>
        <v>brak sprzeciwu - zgłoszenie skuteczne</v>
      </c>
      <c r="I751" s="60" t="e">
        <f>IF(#REF!&gt;0,#REF!,"---")</f>
        <v>#REF!</v>
      </c>
    </row>
    <row r="752" spans="1:9" ht="45" x14ac:dyDescent="0.25">
      <c r="A752" s="51" t="str">
        <f>IF(zgłoszenia[[#This Row],[ID]]&gt;0,zgłoszenia[[#This Row],[Lp.]]&amp;" "&amp;zgłoszenia[[#This Row],[ID]]&amp;"
"&amp;zgłoszenia[[#This Row],[Nr kance- laryjny]]&amp;"/P/15","---")</f>
        <v>749 ŁD
15474/P/17/P/15</v>
      </c>
      <c r="B75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dwie wiaty  
gm. Mielno; ob.Mielenko; dz. Nr 85/9</v>
      </c>
      <c r="C752" s="28" t="str">
        <f>IF(zgłoszenia[[#This Row],[Rodzaj zgłoszenia]]&gt;0,zgłoszenia[[#This Row],[Rodzaj zgłoszenia]]," ")</f>
        <v>budowa obiektu - art. 29 ust. 1</v>
      </c>
      <c r="D752" s="47" t="e">
        <f>IF(#REF!&gt;0,#REF!&amp;";
"&amp;#REF!," ")</f>
        <v>#REF!</v>
      </c>
      <c r="E752" s="52" t="str">
        <f ca="1">IF(zgłoszenia[BOŚ Znak sprawy]&gt;0,zgłoszenia[BOŚ Znak sprawy]&amp;"
( "&amp;zgłoszenia[czas rozpatrywania]&amp;" "&amp;"dni )"," ")</f>
        <v>BOŚ.6743.644.2017.ŁD
( 11 dni )</v>
      </c>
      <c r="F752" s="64">
        <f>IF(zgłoszenia[[#This Row],[Data wpływu wniosku]]&gt;0,zgłoszenia[[#This Row],[Data wpływu wniosku]]," ")</f>
        <v>42936</v>
      </c>
      <c r="G752" s="43">
        <f>IF(zgłoszenia[[#This Row],[Data zakończenia sprawy]]&gt;0,zgłoszenia[[#This Row],[Data zakończenia sprawy]]," ")</f>
        <v>42947</v>
      </c>
      <c r="H752" s="44" t="str">
        <f>IF(zgłoszenia[[#This Row],[Sposób zakończenia]]&gt;0,zgłoszenia[[#This Row],[Sposób zakończenia]]," ")</f>
        <v>brak sprzeciwu - zgłoszenie skuteczne</v>
      </c>
      <c r="I752" s="60" t="e">
        <f>IF(#REF!&gt;0,#REF!,"---")</f>
        <v>#REF!</v>
      </c>
    </row>
    <row r="753" spans="1:9" ht="45" x14ac:dyDescent="0.25">
      <c r="A753" s="51" t="str">
        <f>IF(zgłoszenia[[#This Row],[ID]]&gt;0,zgłoszenia[[#This Row],[Lp.]]&amp;" "&amp;zgłoszenia[[#This Row],[ID]]&amp;"
"&amp;zgłoszenia[[#This Row],[Nr kance- laryjny]]&amp;"/P/15","---")</f>
        <v>750 EJ
15511/P/15</v>
      </c>
      <c r="B75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dwa budynki gospodarcze w ramach zabudowy siedliskowej  
gm. Świeszyno; ob.Świeszyno; dz. Nr 650/6</v>
      </c>
      <c r="C753" s="28" t="str">
        <f>IF(zgłoszenia[[#This Row],[Rodzaj zgłoszenia]]&gt;0,zgłoszenia[[#This Row],[Rodzaj zgłoszenia]]," ")</f>
        <v>budowa obiektu - art. 29 ust. 1</v>
      </c>
      <c r="D753" s="47" t="e">
        <f>IF(#REF!&gt;0,#REF!&amp;";
"&amp;#REF!," ")</f>
        <v>#REF!</v>
      </c>
      <c r="E753" s="52" t="str">
        <f ca="1">IF(zgłoszenia[BOŚ Znak sprawy]&gt;0,zgłoszenia[BOŚ Znak sprawy]&amp;"
( "&amp;zgłoszenia[czas rozpatrywania]&amp;" "&amp;"dni )"," ")</f>
        <v>BOŚ.6743.647.2017.EJ
( 27 dni )</v>
      </c>
      <c r="F753" s="64">
        <f>IF(zgłoszenia[[#This Row],[Data wpływu wniosku]]&gt;0,zgłoszenia[[#This Row],[Data wpływu wniosku]]," ")</f>
        <v>42936</v>
      </c>
      <c r="G753" s="43">
        <f>IF(zgłoszenia[[#This Row],[Data zakończenia sprawy]]&gt;0,zgłoszenia[[#This Row],[Data zakończenia sprawy]]," ")</f>
        <v>42963</v>
      </c>
      <c r="H753" s="44" t="str">
        <f>IF(zgłoszenia[[#This Row],[Sposób zakończenia]]&gt;0,zgłoszenia[[#This Row],[Sposób zakończenia]]," ")</f>
        <v>odmowa wszczęcia</v>
      </c>
      <c r="I753" s="60" t="e">
        <f>IF(#REF!&gt;0,#REF!,"---")</f>
        <v>#REF!</v>
      </c>
    </row>
    <row r="754" spans="1:9" ht="45" x14ac:dyDescent="0.25">
      <c r="A754" s="51" t="str">
        <f>IF(zgłoszenia[[#This Row],[ID]]&gt;0,zgłoszenia[[#This Row],[Lp.]]&amp;" "&amp;zgłoszenia[[#This Row],[ID]]&amp;"
"&amp;zgłoszenia[[#This Row],[Nr kance- laryjny]]&amp;"/P/15","---")</f>
        <v>751 EJ
15517/P/15</v>
      </c>
      <c r="B75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płyt azbestowych na płyte warstwową 
gm. Sianów; ob.Kłos; dz. Nr 28</v>
      </c>
      <c r="C754" s="28" t="str">
        <f>IF(zgłoszenia[[#This Row],[Rodzaj zgłoszenia]]&gt;0,zgłoszenia[[#This Row],[Rodzaj zgłoszenia]]," ")</f>
        <v>roboty budowlane - art. 29 ust. 2</v>
      </c>
      <c r="D754" s="47" t="e">
        <f>IF(#REF!&gt;0,#REF!&amp;";
"&amp;#REF!," ")</f>
        <v>#REF!</v>
      </c>
      <c r="E754" s="52" t="str">
        <f ca="1">IF(zgłoszenia[BOŚ Znak sprawy]&gt;0,zgłoszenia[BOŚ Znak sprawy]&amp;"
( "&amp;zgłoszenia[czas rozpatrywania]&amp;" "&amp;"dni )"," ")</f>
        <v>BOŚ.6743.651.2017.EJ
( 18 dni )</v>
      </c>
      <c r="F754" s="64">
        <f>IF(zgłoszenia[[#This Row],[Data wpływu wniosku]]&gt;0,zgłoszenia[[#This Row],[Data wpływu wniosku]]," ")</f>
        <v>42936</v>
      </c>
      <c r="G754" s="43">
        <f>IF(zgłoszenia[[#This Row],[Data zakończenia sprawy]]&gt;0,zgłoszenia[[#This Row],[Data zakończenia sprawy]]," ")</f>
        <v>42954</v>
      </c>
      <c r="H754" s="44" t="str">
        <f>IF(zgłoszenia[[#This Row],[Sposób zakończenia]]&gt;0,zgłoszenia[[#This Row],[Sposób zakończenia]]," ")</f>
        <v>brak sprzeciwu - zgłoszenie skuteczne</v>
      </c>
      <c r="I754" s="60" t="e">
        <f>IF(#REF!&gt;0,#REF!,"---")</f>
        <v>#REF!</v>
      </c>
    </row>
    <row r="755" spans="1:9" ht="45" x14ac:dyDescent="0.25">
      <c r="A755" s="51" t="str">
        <f>IF(zgłoszenia[[#This Row],[ID]]&gt;0,zgłoszenia[[#This Row],[Lp.]]&amp;" "&amp;zgłoszenia[[#This Row],[ID]]&amp;"
"&amp;zgłoszenia[[#This Row],[Nr kance- laryjny]]&amp;"/P/15","---")</f>
        <v>752 IN
15575/P/15</v>
      </c>
      <c r="B75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pomieszczenie gospodarcze i przyczepa campingowa 
gm. Będzino; ob.Pleśna; dz. Nr 25/75</v>
      </c>
      <c r="C755" s="28" t="str">
        <f>IF(zgłoszenia[[#This Row],[Rodzaj zgłoszenia]]&gt;0,zgłoszenia[[#This Row],[Rodzaj zgłoszenia]]," ")</f>
        <v>budowa obiektu - art. 29 ust. 1</v>
      </c>
      <c r="D755" s="47" t="e">
        <f>IF(#REF!&gt;0,#REF!&amp;";
"&amp;#REF!," ")</f>
        <v>#REF!</v>
      </c>
      <c r="E755" s="52" t="str">
        <f ca="1">IF(zgłoszenia[BOŚ Znak sprawy]&gt;0,zgłoszenia[BOŚ Znak sprawy]&amp;"
( "&amp;zgłoszenia[czas rozpatrywania]&amp;" "&amp;"dni )"," ")</f>
        <v>BOŚ.6743.658.2017.IN
( 59 dni )</v>
      </c>
      <c r="F755" s="64">
        <f>IF(zgłoszenia[[#This Row],[Data wpływu wniosku]]&gt;0,zgłoszenia[[#This Row],[Data wpływu wniosku]]," ")</f>
        <v>42937</v>
      </c>
      <c r="G755" s="43">
        <f>IF(zgłoszenia[[#This Row],[Data zakończenia sprawy]]&gt;0,zgłoszenia[[#This Row],[Data zakończenia sprawy]]," ")</f>
        <v>42996</v>
      </c>
      <c r="H755" s="44" t="str">
        <f>IF(zgłoszenia[[#This Row],[Sposób zakończenia]]&gt;0,zgłoszenia[[#This Row],[Sposób zakończenia]]," ")</f>
        <v>decyzja sprzeciwu</v>
      </c>
      <c r="I755" s="60" t="e">
        <f>IF(#REF!&gt;0,#REF!,"---")</f>
        <v>#REF!</v>
      </c>
    </row>
    <row r="756" spans="1:9" ht="45" x14ac:dyDescent="0.25">
      <c r="A756" s="51" t="str">
        <f>IF(zgłoszenia[[#This Row],[ID]]&gt;0,zgłoszenia[[#This Row],[Lp.]]&amp;" "&amp;zgłoszenia[[#This Row],[ID]]&amp;"
"&amp;zgłoszenia[[#This Row],[Nr kance- laryjny]]&amp;"/P/15","---")</f>
        <v>753 AA
15582/P/15</v>
      </c>
      <c r="B75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Bobolice; ob.Bobolice; dz. Nr 495</v>
      </c>
      <c r="C756" s="28" t="str">
        <f>IF(zgłoszenia[[#This Row],[Rodzaj zgłoszenia]]&gt;0,zgłoszenia[[#This Row],[Rodzaj zgłoszenia]]," ")</f>
        <v>roboty budowlane - art. 29 ust. 2</v>
      </c>
      <c r="D756" s="47" t="e">
        <f>IF(#REF!&gt;0,#REF!&amp;";
"&amp;#REF!," ")</f>
        <v>#REF!</v>
      </c>
      <c r="E756" s="52" t="str">
        <f ca="1">IF(zgłoszenia[BOŚ Znak sprawy]&gt;0,zgłoszenia[BOŚ Znak sprawy]&amp;"
( "&amp;zgłoszenia[czas rozpatrywania]&amp;" "&amp;"dni )"," ")</f>
        <v>BOŚ.6743.650.2017.AA
( 18 dni )</v>
      </c>
      <c r="F756" s="64">
        <f>IF(zgłoszenia[[#This Row],[Data wpływu wniosku]]&gt;0,zgłoszenia[[#This Row],[Data wpływu wniosku]]," ")</f>
        <v>42937</v>
      </c>
      <c r="G756" s="43">
        <f>IF(zgłoszenia[[#This Row],[Data zakończenia sprawy]]&gt;0,zgłoszenia[[#This Row],[Data zakończenia sprawy]]," ")</f>
        <v>42955</v>
      </c>
      <c r="H756" s="44" t="str">
        <f>IF(zgłoszenia[[#This Row],[Sposób zakończenia]]&gt;0,zgłoszenia[[#This Row],[Sposób zakończenia]]," ")</f>
        <v>brak sprzeciwu - zgłoszenie skuteczne</v>
      </c>
      <c r="I756" s="60" t="e">
        <f>IF(#REF!&gt;0,#REF!,"---")</f>
        <v>#REF!</v>
      </c>
    </row>
    <row r="757" spans="1:9" ht="30" x14ac:dyDescent="0.25">
      <c r="A757" s="51" t="str">
        <f>IF(zgłoszenia[[#This Row],[ID]]&gt;0,zgłoszenia[[#This Row],[Lp.]]&amp;" "&amp;zgłoszenia[[#This Row],[ID]]&amp;"
"&amp;zgłoszenia[[#This Row],[Nr kance- laryjny]]&amp;"/P/15","---")</f>
        <v>754 ŁD
15463/P/15</v>
      </c>
      <c r="B75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120/26</v>
      </c>
      <c r="C757" s="28" t="str">
        <f>IF(zgłoszenia[[#This Row],[Rodzaj zgłoszenia]]&gt;0,zgłoszenia[[#This Row],[Rodzaj zgłoszenia]]," ")</f>
        <v>budowa obiektu - art. 29 ust. 1</v>
      </c>
      <c r="D757" s="47" t="e">
        <f>IF(#REF!&gt;0,#REF!&amp;";
"&amp;#REF!," ")</f>
        <v>#REF!</v>
      </c>
      <c r="E757" s="52" t="str">
        <f ca="1">IF(zgłoszenia[BOŚ Znak sprawy]&gt;0,zgłoszenia[BOŚ Znak sprawy]&amp;"
( "&amp;zgłoszenia[czas rozpatrywania]&amp;" "&amp;"dni )"," ")</f>
        <v>BOŚ.6743.742.2017.ŁD
( 19 dni )</v>
      </c>
      <c r="F757" s="64">
        <f>IF(zgłoszenia[[#This Row],[Data wpływu wniosku]]&gt;0,zgłoszenia[[#This Row],[Data wpływu wniosku]]," ")</f>
        <v>42936</v>
      </c>
      <c r="G757" s="43">
        <f>IF(zgłoszenia[[#This Row],[Data zakończenia sprawy]]&gt;0,zgłoszenia[[#This Row],[Data zakończenia sprawy]]," ")</f>
        <v>42955</v>
      </c>
      <c r="H757" s="44" t="str">
        <f>IF(zgłoszenia[[#This Row],[Sposób zakończenia]]&gt;0,zgłoszenia[[#This Row],[Sposób zakończenia]]," ")</f>
        <v>brak sprzeciwu - zgłoszenie skuteczne</v>
      </c>
      <c r="I757" s="60" t="e">
        <f>IF(#REF!&gt;0,#REF!,"---")</f>
        <v>#REF!</v>
      </c>
    </row>
    <row r="758" spans="1:9" ht="30" x14ac:dyDescent="0.25">
      <c r="A758" s="51" t="str">
        <f>IF(zgłoszenia[[#This Row],[ID]]&gt;0,zgłoszenia[[#This Row],[Lp.]]&amp;" "&amp;zgłoszenia[[#This Row],[ID]]&amp;"
"&amp;zgłoszenia[[#This Row],[Nr kance- laryjny]]&amp;"/P/15","---")</f>
        <v>755 ŁD
15460/P/15</v>
      </c>
      <c r="B75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120/25</v>
      </c>
      <c r="C758" s="28" t="str">
        <f>IF(zgłoszenia[[#This Row],[Rodzaj zgłoszenia]]&gt;0,zgłoszenia[[#This Row],[Rodzaj zgłoszenia]]," ")</f>
        <v>budowa obiektu - art. 29 ust. 1</v>
      </c>
      <c r="D758" s="47" t="e">
        <f>IF(#REF!&gt;0,#REF!&amp;";
"&amp;#REF!," ")</f>
        <v>#REF!</v>
      </c>
      <c r="E758" s="52" t="str">
        <f ca="1">IF(zgłoszenia[BOŚ Znak sprawy]&gt;0,zgłoszenia[BOŚ Znak sprawy]&amp;"
( "&amp;zgłoszenia[czas rozpatrywania]&amp;" "&amp;"dni )"," ")</f>
        <v>BOŚ.6743.741.2017.ŁD
( 19 dni )</v>
      </c>
      <c r="F758" s="64">
        <f>IF(zgłoszenia[[#This Row],[Data wpływu wniosku]]&gt;0,zgłoszenia[[#This Row],[Data wpływu wniosku]]," ")</f>
        <v>42936</v>
      </c>
      <c r="G758" s="43">
        <f>IF(zgłoszenia[[#This Row],[Data zakończenia sprawy]]&gt;0,zgłoszenia[[#This Row],[Data zakończenia sprawy]]," ")</f>
        <v>42955</v>
      </c>
      <c r="H758" s="44" t="str">
        <f>IF(zgłoszenia[[#This Row],[Sposób zakończenia]]&gt;0,zgłoszenia[[#This Row],[Sposób zakończenia]]," ")</f>
        <v>brak sprzeciwu - zgłoszenie skuteczne</v>
      </c>
      <c r="I758" s="60" t="e">
        <f>IF(#REF!&gt;0,#REF!,"---")</f>
        <v>#REF!</v>
      </c>
    </row>
    <row r="759" spans="1:9" ht="30" x14ac:dyDescent="0.25">
      <c r="A759" s="51" t="str">
        <f>IF(zgłoszenia[[#This Row],[ID]]&gt;0,zgłoszenia[[#This Row],[Lp.]]&amp;" "&amp;zgłoszenia[[#This Row],[ID]]&amp;"
"&amp;zgłoszenia[[#This Row],[Nr kance- laryjny]]&amp;"/P/15","---")</f>
        <v>756 ŁD
15454/P/15</v>
      </c>
      <c r="B75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120/23</v>
      </c>
      <c r="C759" s="28" t="str">
        <f>IF(zgłoszenia[[#This Row],[Rodzaj zgłoszenia]]&gt;0,zgłoszenia[[#This Row],[Rodzaj zgłoszenia]]," ")</f>
        <v>budowa obiektu - art. 29 ust. 1</v>
      </c>
      <c r="D759" s="47" t="e">
        <f>IF(#REF!&gt;0,#REF!&amp;";
"&amp;#REF!," ")</f>
        <v>#REF!</v>
      </c>
      <c r="E759" s="52" t="str">
        <f ca="1">IF(zgłoszenia[BOŚ Znak sprawy]&gt;0,zgłoszenia[BOŚ Znak sprawy]&amp;"
( "&amp;zgłoszenia[czas rozpatrywania]&amp;" "&amp;"dni )"," ")</f>
        <v>BOŚ.6743.737.2017.ŁD
( 19 dni )</v>
      </c>
      <c r="F759" s="64">
        <f>IF(zgłoszenia[[#This Row],[Data wpływu wniosku]]&gt;0,zgłoszenia[[#This Row],[Data wpływu wniosku]]," ")</f>
        <v>42936</v>
      </c>
      <c r="G759" s="43">
        <f>IF(zgłoszenia[[#This Row],[Data zakończenia sprawy]]&gt;0,zgłoszenia[[#This Row],[Data zakończenia sprawy]]," ")</f>
        <v>42955</v>
      </c>
      <c r="H759" s="44" t="str">
        <f>IF(zgłoszenia[[#This Row],[Sposób zakończenia]]&gt;0,zgłoszenia[[#This Row],[Sposób zakończenia]]," ")</f>
        <v>brak sprzeciwu - zgłoszenie skuteczne</v>
      </c>
      <c r="I759" s="60" t="e">
        <f>IF(#REF!&gt;0,#REF!,"---")</f>
        <v>#REF!</v>
      </c>
    </row>
    <row r="760" spans="1:9" ht="30" x14ac:dyDescent="0.25">
      <c r="A760" s="51" t="str">
        <f>IF(zgłoszenia[[#This Row],[ID]]&gt;0,zgłoszenia[[#This Row],[Lp.]]&amp;" "&amp;zgłoszenia[[#This Row],[ID]]&amp;"
"&amp;zgłoszenia[[#This Row],[Nr kance- laryjny]]&amp;"/P/15","---")</f>
        <v>757 ŁD
15452/P/15</v>
      </c>
      <c r="B76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120/22</v>
      </c>
      <c r="C760" s="28" t="str">
        <f>IF(zgłoszenia[[#This Row],[Rodzaj zgłoszenia]]&gt;0,zgłoszenia[[#This Row],[Rodzaj zgłoszenia]]," ")</f>
        <v>budowa obiektu - art. 29 ust. 1</v>
      </c>
      <c r="D760" s="47" t="e">
        <f>IF(#REF!&gt;0,#REF!&amp;";
"&amp;#REF!," ")</f>
        <v>#REF!</v>
      </c>
      <c r="E760" s="52" t="str">
        <f ca="1">IF(zgłoszenia[BOŚ Znak sprawy]&gt;0,zgłoszenia[BOŚ Znak sprawy]&amp;"
( "&amp;zgłoszenia[czas rozpatrywania]&amp;" "&amp;"dni )"," ")</f>
        <v>BOŚ.6743.738.2017.ŁD
( 19 dni )</v>
      </c>
      <c r="F760" s="64">
        <f>IF(zgłoszenia[[#This Row],[Data wpływu wniosku]]&gt;0,zgłoszenia[[#This Row],[Data wpływu wniosku]]," ")</f>
        <v>42936</v>
      </c>
      <c r="G760" s="43">
        <f>IF(zgłoszenia[[#This Row],[Data zakończenia sprawy]]&gt;0,zgłoszenia[[#This Row],[Data zakończenia sprawy]]," ")</f>
        <v>42955</v>
      </c>
      <c r="H760" s="44" t="str">
        <f>IF(zgłoszenia[[#This Row],[Sposób zakończenia]]&gt;0,zgłoszenia[[#This Row],[Sposób zakończenia]]," ")</f>
        <v>brak sprzeciwu - zgłoszenie skuteczne</v>
      </c>
      <c r="I760" s="60" t="e">
        <f>IF(#REF!&gt;0,#REF!,"---")</f>
        <v>#REF!</v>
      </c>
    </row>
    <row r="761" spans="1:9" ht="30" x14ac:dyDescent="0.25">
      <c r="A761" s="51" t="str">
        <f>IF(zgłoszenia[[#This Row],[ID]]&gt;0,zgłoszenia[[#This Row],[Lp.]]&amp;" "&amp;zgłoszenia[[#This Row],[ID]]&amp;"
"&amp;zgłoszenia[[#This Row],[Nr kance- laryjny]]&amp;"/P/15","---")</f>
        <v>758 ŁD
15450/P/15</v>
      </c>
      <c r="B76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120/3</v>
      </c>
      <c r="C761" s="28" t="str">
        <f>IF(zgłoszenia[[#This Row],[Rodzaj zgłoszenia]]&gt;0,zgłoszenia[[#This Row],[Rodzaj zgłoszenia]]," ")</f>
        <v>budowa obiektu - art. 29 ust. 1</v>
      </c>
      <c r="D761" s="47" t="e">
        <f>IF(#REF!&gt;0,#REF!&amp;";
"&amp;#REF!," ")</f>
        <v>#REF!</v>
      </c>
      <c r="E761" s="52" t="str">
        <f ca="1">IF(zgłoszenia[BOŚ Znak sprawy]&gt;0,zgłoszenia[BOŚ Znak sprawy]&amp;"
( "&amp;zgłoszenia[czas rozpatrywania]&amp;" "&amp;"dni )"," ")</f>
        <v>BOŚ.6743.740.2017.ŁD
( 19 dni )</v>
      </c>
      <c r="F761" s="64">
        <f>IF(zgłoszenia[[#This Row],[Data wpływu wniosku]]&gt;0,zgłoszenia[[#This Row],[Data wpływu wniosku]]," ")</f>
        <v>42936</v>
      </c>
      <c r="G761" s="43">
        <f>IF(zgłoszenia[[#This Row],[Data zakończenia sprawy]]&gt;0,zgłoszenia[[#This Row],[Data zakończenia sprawy]]," ")</f>
        <v>42955</v>
      </c>
      <c r="H761" s="44" t="str">
        <f>IF(zgłoszenia[[#This Row],[Sposób zakończenia]]&gt;0,zgłoszenia[[#This Row],[Sposób zakończenia]]," ")</f>
        <v>brak sprzeciwu - zgłoszenie skuteczne</v>
      </c>
      <c r="I761" s="60" t="e">
        <f>IF(#REF!&gt;0,#REF!,"---")</f>
        <v>#REF!</v>
      </c>
    </row>
    <row r="762" spans="1:9" ht="30" x14ac:dyDescent="0.25">
      <c r="A762" s="51" t="str">
        <f>IF(zgłoszenia[[#This Row],[ID]]&gt;0,zgłoszenia[[#This Row],[Lp.]]&amp;" "&amp;zgłoszenia[[#This Row],[ID]]&amp;"
"&amp;zgłoszenia[[#This Row],[Nr kance- laryjny]]&amp;"/P/15","---")</f>
        <v>759 ŁD
15446/P/15</v>
      </c>
      <c r="B76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120/2</v>
      </c>
      <c r="C762" s="28" t="str">
        <f>IF(zgłoszenia[[#This Row],[Rodzaj zgłoszenia]]&gt;0,zgłoszenia[[#This Row],[Rodzaj zgłoszenia]]," ")</f>
        <v>budowa obiektu - art. 29 ust. 1</v>
      </c>
      <c r="D762" s="47" t="e">
        <f>IF(#REF!&gt;0,#REF!&amp;";
"&amp;#REF!," ")</f>
        <v>#REF!</v>
      </c>
      <c r="E762" s="52" t="str">
        <f ca="1">IF(zgłoszenia[BOŚ Znak sprawy]&gt;0,zgłoszenia[BOŚ Znak sprawy]&amp;"
( "&amp;zgłoszenia[czas rozpatrywania]&amp;" "&amp;"dni )"," ")</f>
        <v>BOŚ.6743.739.2017.ŁD
( 19 dni )</v>
      </c>
      <c r="F762" s="64">
        <f>IF(zgłoszenia[[#This Row],[Data wpływu wniosku]]&gt;0,zgłoszenia[[#This Row],[Data wpływu wniosku]]," ")</f>
        <v>42936</v>
      </c>
      <c r="G762" s="43">
        <f>IF(zgłoszenia[[#This Row],[Data zakończenia sprawy]]&gt;0,zgłoszenia[[#This Row],[Data zakończenia sprawy]]," ")</f>
        <v>42955</v>
      </c>
      <c r="H762" s="44" t="str">
        <f>IF(zgłoszenia[[#This Row],[Sposób zakończenia]]&gt;0,zgłoszenia[[#This Row],[Sposób zakończenia]]," ")</f>
        <v>brak sprzeciwu - zgłoszenie skuteczne</v>
      </c>
      <c r="I762" s="60" t="e">
        <f>IF(#REF!&gt;0,#REF!,"---")</f>
        <v>#REF!</v>
      </c>
    </row>
    <row r="763" spans="1:9" ht="45" x14ac:dyDescent="0.25">
      <c r="A763" s="51" t="str">
        <f>IF(zgłoszenia[[#This Row],[ID]]&gt;0,zgłoszenia[[#This Row],[Lp.]]&amp;" "&amp;zgłoszenia[[#This Row],[ID]]&amp;"
"&amp;zgłoszenia[[#This Row],[Nr kance- laryjny]]&amp;"/P/15","---")</f>
        <v>760 EJ
15660/P/15</v>
      </c>
      <c r="B76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Świeszyno; ob.Giezkowo; dz. Nr 20/8</v>
      </c>
      <c r="C763" s="28" t="str">
        <f>IF(zgłoszenia[[#This Row],[Rodzaj zgłoszenia]]&gt;0,zgłoszenia[[#This Row],[Rodzaj zgłoszenia]]," ")</f>
        <v>roboty budowlane - art. 29 ust. 2</v>
      </c>
      <c r="D763" s="47" t="e">
        <f>IF(#REF!&gt;0,#REF!&amp;";
"&amp;#REF!," ")</f>
        <v>#REF!</v>
      </c>
      <c r="E763" s="52" t="str">
        <f ca="1">IF(zgłoszenia[BOŚ Znak sprawy]&gt;0,zgłoszenia[BOŚ Znak sprawy]&amp;"
( "&amp;zgłoszenia[czas rozpatrywania]&amp;" "&amp;"dni )"," ")</f>
        <v>BOŚ.6743.654.2017.EJ
( 11 dni )</v>
      </c>
      <c r="F763" s="64">
        <f>IF(zgłoszenia[[#This Row],[Data wpływu wniosku]]&gt;0,zgłoszenia[[#This Row],[Data wpływu wniosku]]," ")</f>
        <v>42937</v>
      </c>
      <c r="G763" s="43">
        <f>IF(zgłoszenia[[#This Row],[Data zakończenia sprawy]]&gt;0,zgłoszenia[[#This Row],[Data zakończenia sprawy]]," ")</f>
        <v>42948</v>
      </c>
      <c r="H763" s="44" t="str">
        <f>IF(zgłoszenia[[#This Row],[Sposób zakończenia]]&gt;0,zgłoszenia[[#This Row],[Sposób zakończenia]]," ")</f>
        <v>brak sprzeciwu - zgłoszenie skuteczne</v>
      </c>
      <c r="I763" s="60" t="e">
        <f>IF(#REF!&gt;0,#REF!,"---")</f>
        <v>#REF!</v>
      </c>
    </row>
    <row r="764" spans="1:9" ht="60" x14ac:dyDescent="0.25">
      <c r="A764" s="51" t="str">
        <f>IF(zgłoszenia[[#This Row],[ID]]&gt;0,zgłoszenia[[#This Row],[Lp.]]&amp;" "&amp;zgłoszenia[[#This Row],[ID]]&amp;"
"&amp;zgłoszenia[[#This Row],[Nr kance- laryjny]]&amp;"/P/15","---")</f>
        <v>761 ŁD
15623/P/15</v>
      </c>
      <c r="B76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linie kablowe 0,4kV ze złączami 
gm. Biesiekierz; ob.Nowe Bielice; dz. Nr 129, 132/33, 132/35, 132/48, 132/50, 132/56, 132/59, 132/61</v>
      </c>
      <c r="C764" s="28" t="str">
        <f>IF(zgłoszenia[[#This Row],[Rodzaj zgłoszenia]]&gt;0,zgłoszenia[[#This Row],[Rodzaj zgłoszenia]]," ")</f>
        <v>sieci art.29 ust.1 pkt 19a</v>
      </c>
      <c r="D764" s="47" t="e">
        <f>IF(#REF!&gt;0,#REF!&amp;";
"&amp;#REF!," ")</f>
        <v>#REF!</v>
      </c>
      <c r="E764" s="52" t="str">
        <f ca="1">IF(zgłoszenia[BOŚ Znak sprawy]&gt;0,zgłoszenia[BOŚ Znak sprawy]&amp;"
( "&amp;zgłoszenia[czas rozpatrywania]&amp;" "&amp;"dni )"," ")</f>
        <v>BOŚ.6748.46.2017.ŁD
( 21 dni )</v>
      </c>
      <c r="F764" s="64">
        <f>IF(zgłoszenia[[#This Row],[Data wpływu wniosku]]&gt;0,zgłoszenia[[#This Row],[Data wpływu wniosku]]," ")</f>
        <v>42937</v>
      </c>
      <c r="G764" s="43">
        <f>IF(zgłoszenia[[#This Row],[Data zakończenia sprawy]]&gt;0,zgłoszenia[[#This Row],[Data zakończenia sprawy]]," ")</f>
        <v>42958</v>
      </c>
      <c r="H764" s="44" t="str">
        <f>IF(zgłoszenia[[#This Row],[Sposób zakończenia]]&gt;0,zgłoszenia[[#This Row],[Sposób zakończenia]]," ")</f>
        <v>brak sprzeciwu - zgłoszenie skuteczne</v>
      </c>
      <c r="I764" s="60" t="e">
        <f>IF(#REF!&gt;0,#REF!,"---")</f>
        <v>#REF!</v>
      </c>
    </row>
    <row r="765" spans="1:9" ht="30" x14ac:dyDescent="0.25">
      <c r="A765" s="51" t="str">
        <f>IF(zgłoszenia[[#This Row],[ID]]&gt;0,zgłoszenia[[#This Row],[Lp.]]&amp;" "&amp;zgłoszenia[[#This Row],[ID]]&amp;"
"&amp;zgłoszenia[[#This Row],[Nr kance- laryjny]]&amp;"/P/15","---")</f>
        <v>762 ŁD
15766/P/15</v>
      </c>
      <c r="B76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164/13</v>
      </c>
      <c r="C765" s="28" t="str">
        <f>IF(zgłoszenia[[#This Row],[Rodzaj zgłoszenia]]&gt;0,zgłoszenia[[#This Row],[Rodzaj zgłoszenia]]," ")</f>
        <v>budowa obiektu - art. 29 ust. 1</v>
      </c>
      <c r="D765" s="47" t="e">
        <f>IF(#REF!&gt;0,#REF!&amp;";
"&amp;#REF!," ")</f>
        <v>#REF!</v>
      </c>
      <c r="E765" s="52" t="str">
        <f ca="1">IF(zgłoszenia[BOŚ Znak sprawy]&gt;0,zgłoszenia[BOŚ Znak sprawy]&amp;"
( "&amp;zgłoszenia[czas rozpatrywania]&amp;" "&amp;"dni )"," ")</f>
        <v>BOŚ.6743.747.2017.ŁD
( 15 dni )</v>
      </c>
      <c r="F765" s="64">
        <f>IF(zgłoszenia[[#This Row],[Data wpływu wniosku]]&gt;0,zgłoszenia[[#This Row],[Data wpływu wniosku]]," ")</f>
        <v>42940</v>
      </c>
      <c r="G765" s="43">
        <f>IF(zgłoszenia[[#This Row],[Data zakończenia sprawy]]&gt;0,zgłoszenia[[#This Row],[Data zakończenia sprawy]]," ")</f>
        <v>42955</v>
      </c>
      <c r="H765" s="44" t="str">
        <f>IF(zgłoszenia[[#This Row],[Sposób zakończenia]]&gt;0,zgłoszenia[[#This Row],[Sposób zakończenia]]," ")</f>
        <v>brak sprzeciwu - zgłoszenie skuteczne</v>
      </c>
      <c r="I765" s="60" t="e">
        <f>IF(#REF!&gt;0,#REF!,"---")</f>
        <v>#REF!</v>
      </c>
    </row>
    <row r="766" spans="1:9" ht="30" x14ac:dyDescent="0.25">
      <c r="A766" s="51" t="str">
        <f>IF(zgłoszenia[[#This Row],[ID]]&gt;0,zgłoszenia[[#This Row],[Lp.]]&amp;" "&amp;zgłoszenia[[#This Row],[ID]]&amp;"
"&amp;zgłoszenia[[#This Row],[Nr kance- laryjny]]&amp;"/P/15","---")</f>
        <v>763 ŁD
15765/P/15</v>
      </c>
      <c r="B76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164/12</v>
      </c>
      <c r="C766" s="28" t="str">
        <f>IF(zgłoszenia[[#This Row],[Rodzaj zgłoszenia]]&gt;0,zgłoszenia[[#This Row],[Rodzaj zgłoszenia]]," ")</f>
        <v>budowa obiektu - art. 29 ust. 1</v>
      </c>
      <c r="D766" s="47" t="e">
        <f>IF(#REF!&gt;0,#REF!&amp;";
"&amp;#REF!," ")</f>
        <v>#REF!</v>
      </c>
      <c r="E766" s="52" t="str">
        <f ca="1">IF(zgłoszenia[BOŚ Znak sprawy]&gt;0,zgłoszenia[BOŚ Znak sprawy]&amp;"
( "&amp;zgłoszenia[czas rozpatrywania]&amp;" "&amp;"dni )"," ")</f>
        <v>BOŚ.6743.748.2017.ŁD
( 15 dni )</v>
      </c>
      <c r="F766" s="64">
        <f>IF(zgłoszenia[[#This Row],[Data wpływu wniosku]]&gt;0,zgłoszenia[[#This Row],[Data wpływu wniosku]]," ")</f>
        <v>42940</v>
      </c>
      <c r="G766" s="43">
        <f>IF(zgłoszenia[[#This Row],[Data zakończenia sprawy]]&gt;0,zgłoszenia[[#This Row],[Data zakończenia sprawy]]," ")</f>
        <v>42955</v>
      </c>
      <c r="H766" s="44" t="str">
        <f>IF(zgłoszenia[[#This Row],[Sposób zakończenia]]&gt;0,zgłoszenia[[#This Row],[Sposób zakończenia]]," ")</f>
        <v>brak sprzeciwu - zgłoszenie skuteczne</v>
      </c>
      <c r="I766" s="60" t="e">
        <f>IF(#REF!&gt;0,#REF!,"---")</f>
        <v>#REF!</v>
      </c>
    </row>
    <row r="767" spans="1:9" ht="30" x14ac:dyDescent="0.25">
      <c r="A767" s="51" t="str">
        <f>IF(zgłoszenia[[#This Row],[ID]]&gt;0,zgłoszenia[[#This Row],[Lp.]]&amp;" "&amp;zgłoszenia[[#This Row],[ID]]&amp;"
"&amp;zgłoszenia[[#This Row],[Nr kance- laryjny]]&amp;"/P/15","---")</f>
        <v>764 ŁD
15764/P/15</v>
      </c>
      <c r="B76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164/14</v>
      </c>
      <c r="C767" s="28" t="str">
        <f>IF(zgłoszenia[[#This Row],[Rodzaj zgłoszenia]]&gt;0,zgłoszenia[[#This Row],[Rodzaj zgłoszenia]]," ")</f>
        <v>budowa obiektu - art. 29 ust. 1</v>
      </c>
      <c r="D767" s="47" t="e">
        <f>IF(#REF!&gt;0,#REF!&amp;";
"&amp;#REF!," ")</f>
        <v>#REF!</v>
      </c>
      <c r="E767" s="52" t="str">
        <f ca="1">IF(zgłoszenia[BOŚ Znak sprawy]&gt;0,zgłoszenia[BOŚ Znak sprawy]&amp;"
( "&amp;zgłoszenia[czas rozpatrywania]&amp;" "&amp;"dni )"," ")</f>
        <v>BOŚ.6743.746.2017.ŁD
( 15 dni )</v>
      </c>
      <c r="F767" s="64">
        <f>IF(zgłoszenia[[#This Row],[Data wpływu wniosku]]&gt;0,zgłoszenia[[#This Row],[Data wpływu wniosku]]," ")</f>
        <v>42940</v>
      </c>
      <c r="G767" s="43">
        <f>IF(zgłoszenia[[#This Row],[Data zakończenia sprawy]]&gt;0,zgłoszenia[[#This Row],[Data zakończenia sprawy]]," ")</f>
        <v>42955</v>
      </c>
      <c r="H767" s="44" t="str">
        <f>IF(zgłoszenia[[#This Row],[Sposób zakończenia]]&gt;0,zgłoszenia[[#This Row],[Sposób zakończenia]]," ")</f>
        <v>brak sprzeciwu - zgłoszenie skuteczne</v>
      </c>
      <c r="I767" s="60" t="e">
        <f>IF(#REF!&gt;0,#REF!,"---")</f>
        <v>#REF!</v>
      </c>
    </row>
    <row r="768" spans="1:9" ht="30" x14ac:dyDescent="0.25">
      <c r="A768" s="51" t="str">
        <f>IF(zgłoszenia[[#This Row],[ID]]&gt;0,zgłoszenia[[#This Row],[Lp.]]&amp;" "&amp;zgłoszenia[[#This Row],[ID]]&amp;"
"&amp;zgłoszenia[[#This Row],[Nr kance- laryjny]]&amp;"/P/15","---")</f>
        <v>765 ŁD
15763/P/15</v>
      </c>
      <c r="B76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164/15</v>
      </c>
      <c r="C768" s="28" t="str">
        <f>IF(zgłoszenia[[#This Row],[Rodzaj zgłoszenia]]&gt;0,zgłoszenia[[#This Row],[Rodzaj zgłoszenia]]," ")</f>
        <v>budowa obiektu - art. 29 ust. 1</v>
      </c>
      <c r="D768" s="47" t="e">
        <f>IF(#REF!&gt;0,#REF!&amp;";
"&amp;#REF!," ")</f>
        <v>#REF!</v>
      </c>
      <c r="E768" s="52" t="str">
        <f ca="1">IF(zgłoszenia[BOŚ Znak sprawy]&gt;0,zgłoszenia[BOŚ Znak sprawy]&amp;"
( "&amp;zgłoszenia[czas rozpatrywania]&amp;" "&amp;"dni )"," ")</f>
        <v>BOŚ.6743.745.2017.ŁD
( 15 dni )</v>
      </c>
      <c r="F768" s="64">
        <f>IF(zgłoszenia[[#This Row],[Data wpływu wniosku]]&gt;0,zgłoszenia[[#This Row],[Data wpływu wniosku]]," ")</f>
        <v>42940</v>
      </c>
      <c r="G768" s="43">
        <f>IF(zgłoszenia[[#This Row],[Data zakończenia sprawy]]&gt;0,zgłoszenia[[#This Row],[Data zakończenia sprawy]]," ")</f>
        <v>42955</v>
      </c>
      <c r="H768" s="44" t="str">
        <f>IF(zgłoszenia[[#This Row],[Sposób zakończenia]]&gt;0,zgłoszenia[[#This Row],[Sposób zakończenia]]," ")</f>
        <v>brak sprzeciwu - zgłoszenie skuteczne</v>
      </c>
      <c r="I768" s="60" t="e">
        <f>IF(#REF!&gt;0,#REF!,"---")</f>
        <v>#REF!</v>
      </c>
    </row>
    <row r="769" spans="1:9" ht="30" x14ac:dyDescent="0.25">
      <c r="A769" s="51" t="str">
        <f>IF(zgłoszenia[[#This Row],[ID]]&gt;0,zgłoszenia[[#This Row],[Lp.]]&amp;" "&amp;zgłoszenia[[#This Row],[ID]]&amp;"
"&amp;zgłoszenia[[#This Row],[Nr kance- laryjny]]&amp;"/P/15","---")</f>
        <v>766 ŁD
15762/P/15</v>
      </c>
      <c r="B76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164/16</v>
      </c>
      <c r="C769" s="28" t="str">
        <f>IF(zgłoszenia[[#This Row],[Rodzaj zgłoszenia]]&gt;0,zgłoszenia[[#This Row],[Rodzaj zgłoszenia]]," ")</f>
        <v>budowa obiektu - art. 29 ust. 1</v>
      </c>
      <c r="D769" s="47" t="e">
        <f>IF(#REF!&gt;0,#REF!&amp;";
"&amp;#REF!," ")</f>
        <v>#REF!</v>
      </c>
      <c r="E769" s="52" t="str">
        <f ca="1">IF(zgłoszenia[BOŚ Znak sprawy]&gt;0,zgłoszenia[BOŚ Znak sprawy]&amp;"
( "&amp;zgłoszenia[czas rozpatrywania]&amp;" "&amp;"dni )"," ")</f>
        <v>BOŚ..744.2017.ŁD
( 15 dni )</v>
      </c>
      <c r="F769" s="64">
        <f>IF(zgłoszenia[[#This Row],[Data wpływu wniosku]]&gt;0,zgłoszenia[[#This Row],[Data wpływu wniosku]]," ")</f>
        <v>42940</v>
      </c>
      <c r="G769" s="43">
        <f>IF(zgłoszenia[[#This Row],[Data zakończenia sprawy]]&gt;0,zgłoszenia[[#This Row],[Data zakończenia sprawy]]," ")</f>
        <v>42955</v>
      </c>
      <c r="H769" s="44" t="str">
        <f>IF(zgłoszenia[[#This Row],[Sposób zakończenia]]&gt;0,zgłoszenia[[#This Row],[Sposób zakończenia]]," ")</f>
        <v>brak sprzeciwu - zgłoszenie skuteczne</v>
      </c>
      <c r="I769" s="60" t="e">
        <f>IF(#REF!&gt;0,#REF!,"---")</f>
        <v>#REF!</v>
      </c>
    </row>
    <row r="770" spans="1:9" ht="30" x14ac:dyDescent="0.25">
      <c r="A770" s="51" t="str">
        <f>IF(zgłoszenia[[#This Row],[ID]]&gt;0,zgłoszenia[[#This Row],[Lp.]]&amp;" "&amp;zgłoszenia[[#This Row],[ID]]&amp;"
"&amp;zgłoszenia[[#This Row],[Nr kance- laryjny]]&amp;"/P/15","---")</f>
        <v>767 ŁD
15761/P/15</v>
      </c>
      <c r="B77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164/17</v>
      </c>
      <c r="C770" s="28" t="str">
        <f>IF(zgłoszenia[[#This Row],[Rodzaj zgłoszenia]]&gt;0,zgłoszenia[[#This Row],[Rodzaj zgłoszenia]]," ")</f>
        <v>budowa obiektu - art. 29 ust. 1</v>
      </c>
      <c r="D770" s="47" t="e">
        <f>IF(#REF!&gt;0,#REF!&amp;";
"&amp;#REF!," ")</f>
        <v>#REF!</v>
      </c>
      <c r="E770" s="52" t="str">
        <f ca="1">IF(zgłoszenia[BOŚ Znak sprawy]&gt;0,zgłoszenia[BOŚ Znak sprawy]&amp;"
( "&amp;zgłoszenia[czas rozpatrywania]&amp;" "&amp;"dni )"," ")</f>
        <v>BOŚ.6743.743.2017.ŁD
( 15 dni )</v>
      </c>
      <c r="F770" s="64">
        <f>IF(zgłoszenia[[#This Row],[Data wpływu wniosku]]&gt;0,zgłoszenia[[#This Row],[Data wpływu wniosku]]," ")</f>
        <v>42940</v>
      </c>
      <c r="G770" s="43">
        <f>IF(zgłoszenia[[#This Row],[Data zakończenia sprawy]]&gt;0,zgłoszenia[[#This Row],[Data zakończenia sprawy]]," ")</f>
        <v>42955</v>
      </c>
      <c r="H770" s="44" t="str">
        <f>IF(zgłoszenia[[#This Row],[Sposób zakończenia]]&gt;0,zgłoszenia[[#This Row],[Sposób zakończenia]]," ")</f>
        <v>brak sprzeciwu - zgłoszenie skuteczne</v>
      </c>
      <c r="I770" s="60" t="e">
        <f>IF(#REF!&gt;0,#REF!,"---")</f>
        <v>#REF!</v>
      </c>
    </row>
    <row r="771" spans="1:9" ht="45" x14ac:dyDescent="0.25">
      <c r="A771" s="51" t="str">
        <f>IF(zgłoszenia[[#This Row],[ID]]&gt;0,zgłoszenia[[#This Row],[Lp.]]&amp;" "&amp;zgłoszenia[[#This Row],[ID]]&amp;"
"&amp;zgłoszenia[[#This Row],[Nr kance- laryjny]]&amp;"/P/15","---")</f>
        <v>768 ŁD
15735/P/15</v>
      </c>
      <c r="B77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zjazd indywidualny z drogi powiatowej 
gm. Mielno; ob.Sarbinowo; dz. Nr 55/1</v>
      </c>
      <c r="C771" s="28" t="str">
        <f>IF(zgłoszenia[[#This Row],[Rodzaj zgłoszenia]]&gt;0,zgłoszenia[[#This Row],[Rodzaj zgłoszenia]]," ")</f>
        <v>roboty budowlane - art. 29 ust. 2</v>
      </c>
      <c r="D771" s="47" t="e">
        <f>IF(#REF!&gt;0,#REF!&amp;";
"&amp;#REF!," ")</f>
        <v>#REF!</v>
      </c>
      <c r="E771" s="52" t="str">
        <f ca="1">IF(zgłoszenia[BOŚ Znak sprawy]&gt;0,zgłoszenia[BOŚ Znak sprawy]&amp;"
( "&amp;zgłoszenia[czas rozpatrywania]&amp;" "&amp;"dni )"," ")</f>
        <v>BOŚ.6743.831.2017.ŁD
( 15 dni )</v>
      </c>
      <c r="F771" s="64">
        <f>IF(zgłoszenia[[#This Row],[Data wpływu wniosku]]&gt;0,zgłoszenia[[#This Row],[Data wpływu wniosku]]," ")</f>
        <v>42940</v>
      </c>
      <c r="G771" s="43">
        <f>IF(zgłoszenia[[#This Row],[Data zakończenia sprawy]]&gt;0,zgłoszenia[[#This Row],[Data zakończenia sprawy]]," ")</f>
        <v>42955</v>
      </c>
      <c r="H771" s="44" t="str">
        <f>IF(zgłoszenia[[#This Row],[Sposób zakończenia]]&gt;0,zgłoszenia[[#This Row],[Sposób zakończenia]]," ")</f>
        <v>brak sprzeciwu - zgłoszenie skuteczne</v>
      </c>
      <c r="I771" s="60" t="e">
        <f>IF(#REF!&gt;0,#REF!,"---")</f>
        <v>#REF!</v>
      </c>
    </row>
    <row r="772" spans="1:9" ht="30" x14ac:dyDescent="0.25">
      <c r="A772" s="51" t="str">
        <f>IF(zgłoszenia[[#This Row],[ID]]&gt;0,zgłoszenia[[#This Row],[Lp.]]&amp;" "&amp;zgłoszenia[[#This Row],[ID]]&amp;"
"&amp;zgłoszenia[[#This Row],[Nr kance- laryjny]]&amp;"/P/15","---")</f>
        <v>769 ŁD
15740/P/15</v>
      </c>
      <c r="B77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ob.Chłopy; dz. Nr 125/7</v>
      </c>
      <c r="C772" s="28" t="str">
        <f>IF(zgłoszenia[[#This Row],[Rodzaj zgłoszenia]]&gt;0,zgłoszenia[[#This Row],[Rodzaj zgłoszenia]]," ")</f>
        <v>jednorodzinne art.29 ust.1 pkt 1a</v>
      </c>
      <c r="D772" s="47" t="e">
        <f>IF(#REF!&gt;0,#REF!&amp;";
"&amp;#REF!," ")</f>
        <v>#REF!</v>
      </c>
      <c r="E772" s="52" t="str">
        <f ca="1">IF(zgłoszenia[BOŚ Znak sprawy]&gt;0,zgłoszenia[BOŚ Znak sprawy]&amp;"
( "&amp;zgłoszenia[czas rozpatrywania]&amp;" "&amp;"dni )"," ")</f>
        <v>BOŚ.6746.84.2017.ŁD
( 17 dni )</v>
      </c>
      <c r="F772" s="64">
        <f>IF(zgłoszenia[[#This Row],[Data wpływu wniosku]]&gt;0,zgłoszenia[[#This Row],[Data wpływu wniosku]]," ")</f>
        <v>42940</v>
      </c>
      <c r="G772" s="43">
        <f>IF(zgłoszenia[[#This Row],[Data zakończenia sprawy]]&gt;0,zgłoszenia[[#This Row],[Data zakończenia sprawy]]," ")</f>
        <v>42957</v>
      </c>
      <c r="H772" s="44" t="str">
        <f>IF(zgłoszenia[[#This Row],[Sposób zakończenia]]&gt;0,zgłoszenia[[#This Row],[Sposób zakończenia]]," ")</f>
        <v>brak sprzeciwu - zgłoszenie skuteczne</v>
      </c>
      <c r="I772" s="60" t="e">
        <f>IF(#REF!&gt;0,#REF!,"---")</f>
        <v>#REF!</v>
      </c>
    </row>
    <row r="773" spans="1:9" ht="30" x14ac:dyDescent="0.25">
      <c r="A773" s="51" t="str">
        <f>IF(zgłoszenia[[#This Row],[ID]]&gt;0,zgłoszenia[[#This Row],[Lp.]]&amp;" "&amp;zgłoszenia[[#This Row],[ID]]&amp;"
"&amp;zgłoszenia[[#This Row],[Nr kance- laryjny]]&amp;"/P/15","---")</f>
        <v>770 ŁD
15736/P/15</v>
      </c>
      <c r="B77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Mielno; ob.Chłopy; dz. Nr 168/5</v>
      </c>
      <c r="C773" s="28" t="str">
        <f>IF(zgłoszenia[[#This Row],[Rodzaj zgłoszenia]]&gt;0,zgłoszenia[[#This Row],[Rodzaj zgłoszenia]]," ")</f>
        <v>jednorodzinne art.29 ust.1 pkt 1a</v>
      </c>
      <c r="D773" s="47" t="e">
        <f>IF(#REF!&gt;0,#REF!&amp;";
"&amp;#REF!," ")</f>
        <v>#REF!</v>
      </c>
      <c r="E773" s="52" t="str">
        <f ca="1">IF(zgłoszenia[BOŚ Znak sprawy]&gt;0,zgłoszenia[BOŚ Znak sprawy]&amp;"
( "&amp;zgłoszenia[czas rozpatrywania]&amp;" "&amp;"dni )"," ")</f>
        <v>BOŚ.6746.83.2017.ŁD
( 15 dni )</v>
      </c>
      <c r="F773" s="64">
        <f>IF(zgłoszenia[[#This Row],[Data wpływu wniosku]]&gt;0,zgłoszenia[[#This Row],[Data wpływu wniosku]]," ")</f>
        <v>42940</v>
      </c>
      <c r="G773" s="43">
        <f>IF(zgłoszenia[[#This Row],[Data zakończenia sprawy]]&gt;0,zgłoszenia[[#This Row],[Data zakończenia sprawy]]," ")</f>
        <v>42955</v>
      </c>
      <c r="H773" s="44" t="str">
        <f>IF(zgłoszenia[[#This Row],[Sposób zakończenia]]&gt;0,zgłoszenia[[#This Row],[Sposób zakończenia]]," ")</f>
        <v>brak sprzeciwu - zgłoszenie skuteczne</v>
      </c>
      <c r="I773" s="60" t="e">
        <f>IF(#REF!&gt;0,#REF!,"---")</f>
        <v>#REF!</v>
      </c>
    </row>
    <row r="774" spans="1:9" ht="45" x14ac:dyDescent="0.25">
      <c r="A774" s="51" t="str">
        <f>IF(zgłoszenia[[#This Row],[ID]]&gt;0,zgłoszenia[[#This Row],[Lp.]]&amp;" "&amp;zgłoszenia[[#This Row],[ID]]&amp;"
"&amp;zgłoszenia[[#This Row],[Nr kance- laryjny]]&amp;"/P/15","---")</f>
        <v>771 WN
15775/P/15</v>
      </c>
      <c r="B77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zmiana sposobu użytkowania 
gm. Mielno; ob.Chłopy; dz. Nr 138/18</v>
      </c>
      <c r="C774" s="28" t="str">
        <f>IF(zgłoszenia[[#This Row],[Rodzaj zgłoszenia]]&gt;0,zgłoszenia[[#This Row],[Rodzaj zgłoszenia]]," ")</f>
        <v>zmiana sposobu użytkowania - atr. 71</v>
      </c>
      <c r="D774" s="47" t="e">
        <f>IF(#REF!&gt;0,#REF!&amp;";
"&amp;#REF!," ")</f>
        <v>#REF!</v>
      </c>
      <c r="E774" s="52" t="str">
        <f ca="1">IF(zgłoszenia[BOŚ Znak sprawy]&gt;0,zgłoszenia[BOŚ Znak sprawy]&amp;"
( "&amp;zgłoszenia[czas rozpatrywania]&amp;" "&amp;"dni )"," ")</f>
        <v>BOŚ.6743.660.2017.WN
( 18 dni )</v>
      </c>
      <c r="F774" s="64">
        <f>IF(zgłoszenia[[#This Row],[Data wpływu wniosku]]&gt;0,zgłoszenia[[#This Row],[Data wpływu wniosku]]," ")</f>
        <v>42940</v>
      </c>
      <c r="G774" s="43">
        <f>IF(zgłoszenia[[#This Row],[Data zakończenia sprawy]]&gt;0,zgłoszenia[[#This Row],[Data zakończenia sprawy]]," ")</f>
        <v>42958</v>
      </c>
      <c r="H774" s="44" t="str">
        <f>IF(zgłoszenia[[#This Row],[Sposób zakończenia]]&gt;0,zgłoszenia[[#This Row],[Sposób zakończenia]]," ")</f>
        <v>decyzja sprzeciwu</v>
      </c>
      <c r="I774" s="60" t="e">
        <f>IF(#REF!&gt;0,#REF!,"---")</f>
        <v>#REF!</v>
      </c>
    </row>
    <row r="775" spans="1:9" ht="30" x14ac:dyDescent="0.25">
      <c r="A775" s="51" t="str">
        <f>IF(zgłoszenia[[#This Row],[ID]]&gt;0,zgłoszenia[[#This Row],[Lp.]]&amp;" "&amp;zgłoszenia[[#This Row],[ID]]&amp;"
"&amp;zgłoszenia[[#This Row],[Nr kance- laryjny]]&amp;"/P/15","---")</f>
        <v>772 WK
15770/P/15</v>
      </c>
      <c r="B77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ob.Mielenko; dz. Nr 325/23</v>
      </c>
      <c r="C775" s="28" t="str">
        <f>IF(zgłoszenia[[#This Row],[Rodzaj zgłoszenia]]&gt;0,zgłoszenia[[#This Row],[Rodzaj zgłoszenia]]," ")</f>
        <v>budowa obiektu - art. 29 ust. 1</v>
      </c>
      <c r="D775" s="47" t="e">
        <f>IF(#REF!&gt;0,#REF!&amp;";
"&amp;#REF!," ")</f>
        <v>#REF!</v>
      </c>
      <c r="E775" s="52" t="str">
        <f ca="1">IF(zgłoszenia[BOŚ Znak sprawy]&gt;0,zgłoszenia[BOŚ Znak sprawy]&amp;"
( "&amp;zgłoszenia[czas rozpatrywania]&amp;" "&amp;"dni )"," ")</f>
        <v>BOŚ.6743.656.2017.WK
( 17 dni )</v>
      </c>
      <c r="F775" s="64">
        <f>IF(zgłoszenia[[#This Row],[Data wpływu wniosku]]&gt;0,zgłoszenia[[#This Row],[Data wpływu wniosku]]," ")</f>
        <v>42940</v>
      </c>
      <c r="G775" s="43">
        <f>IF(zgłoszenia[[#This Row],[Data zakończenia sprawy]]&gt;0,zgłoszenia[[#This Row],[Data zakończenia sprawy]]," ")</f>
        <v>42957</v>
      </c>
      <c r="H775" s="44" t="str">
        <f>IF(zgłoszenia[[#This Row],[Sposób zakończenia]]&gt;0,zgłoszenia[[#This Row],[Sposób zakończenia]]," ")</f>
        <v>brak sprzeciwu - zgłoszenie skuteczne</v>
      </c>
      <c r="I775" s="60" t="e">
        <f>IF(#REF!&gt;0,#REF!,"---")</f>
        <v>#REF!</v>
      </c>
    </row>
    <row r="776" spans="1:9" ht="30" x14ac:dyDescent="0.25">
      <c r="A776" s="51" t="str">
        <f>IF(zgłoszenia[[#This Row],[ID]]&gt;0,zgłoszenia[[#This Row],[Lp.]]&amp;" "&amp;zgłoszenia[[#This Row],[ID]]&amp;"
"&amp;zgłoszenia[[#This Row],[Nr kance- laryjny]]&amp;"/P/15","---")</f>
        <v>773 WK
15772/P/15</v>
      </c>
      <c r="B77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ob.Mielenko; dz. Nr 325/27</v>
      </c>
      <c r="C776" s="28" t="str">
        <f>IF(zgłoszenia[[#This Row],[Rodzaj zgłoszenia]]&gt;0,zgłoszenia[[#This Row],[Rodzaj zgłoszenia]]," ")</f>
        <v>budowa obiektu - art. 29 ust. 1</v>
      </c>
      <c r="D776" s="47" t="e">
        <f>IF(#REF!&gt;0,#REF!&amp;";
"&amp;#REF!," ")</f>
        <v>#REF!</v>
      </c>
      <c r="E776" s="52" t="str">
        <f ca="1">IF(zgłoszenia[BOŚ Znak sprawy]&gt;0,zgłoszenia[BOŚ Znak sprawy]&amp;"
( "&amp;zgłoszenia[czas rozpatrywania]&amp;" "&amp;"dni )"," ")</f>
        <v>BOŚ.6743.655.2017.WK
( 17 dni )</v>
      </c>
      <c r="F776" s="64">
        <f>IF(zgłoszenia[[#This Row],[Data wpływu wniosku]]&gt;0,zgłoszenia[[#This Row],[Data wpływu wniosku]]," ")</f>
        <v>42940</v>
      </c>
      <c r="G776" s="43">
        <f>IF(zgłoszenia[[#This Row],[Data zakończenia sprawy]]&gt;0,zgłoszenia[[#This Row],[Data zakończenia sprawy]]," ")</f>
        <v>42957</v>
      </c>
      <c r="H776" s="44" t="str">
        <f>IF(zgłoszenia[[#This Row],[Sposób zakończenia]]&gt;0,zgłoszenia[[#This Row],[Sposób zakończenia]]," ")</f>
        <v>brak sprzeciwu - zgłoszenie skuteczne</v>
      </c>
      <c r="I776" s="60" t="e">
        <f>IF(#REF!&gt;0,#REF!,"---")</f>
        <v>#REF!</v>
      </c>
    </row>
    <row r="777" spans="1:9" ht="45" x14ac:dyDescent="0.25">
      <c r="A777" s="51" t="str">
        <f>IF(zgłoszenia[[#This Row],[ID]]&gt;0,zgłoszenia[[#This Row],[Lp.]]&amp;" "&amp;zgłoszenia[[#This Row],[ID]]&amp;"
"&amp;zgłoszenia[[#This Row],[Nr kance- laryjny]]&amp;"/P/15","---")</f>
        <v>774 WŚ
15777/P/15</v>
      </c>
      <c r="B77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amfiteatru letniego przy DPS w Mielnie 
gm. Mielno; ob.Mielno; dz. Nr 22</v>
      </c>
      <c r="C777" s="28" t="str">
        <f>IF(zgłoszenia[[#This Row],[Rodzaj zgłoszenia]]&gt;0,zgłoszenia[[#This Row],[Rodzaj zgłoszenia]]," ")</f>
        <v>roboty budowlane - art. 29 ust. 2</v>
      </c>
      <c r="D777" s="47" t="e">
        <f>IF(#REF!&gt;0,#REF!&amp;";
"&amp;#REF!," ")</f>
        <v>#REF!</v>
      </c>
      <c r="E777" s="52" t="str">
        <f ca="1">IF(zgłoszenia[BOŚ Znak sprawy]&gt;0,zgłoszenia[BOŚ Znak sprawy]&amp;"
( "&amp;zgłoszenia[czas rozpatrywania]&amp;" "&amp;"dni )"," ")</f>
        <v>BOŚ.6743.675.2017.WŚ
( 11 dni )</v>
      </c>
      <c r="F777" s="64">
        <f>IF(zgłoszenia[[#This Row],[Data wpływu wniosku]]&gt;0,zgłoszenia[[#This Row],[Data wpływu wniosku]]," ")</f>
        <v>42937</v>
      </c>
      <c r="G777" s="43">
        <f>IF(zgłoszenia[[#This Row],[Data zakończenia sprawy]]&gt;0,zgłoszenia[[#This Row],[Data zakończenia sprawy]]," ")</f>
        <v>42948</v>
      </c>
      <c r="H777" s="44" t="str">
        <f>IF(zgłoszenia[[#This Row],[Sposób zakończenia]]&gt;0,zgłoszenia[[#This Row],[Sposób zakończenia]]," ")</f>
        <v>brak sprzeciwu - zgłoszenie skuteczne</v>
      </c>
      <c r="I777" s="60" t="e">
        <f>IF(#REF!&gt;0,#REF!,"---")</f>
        <v>#REF!</v>
      </c>
    </row>
    <row r="778" spans="1:9" ht="30" x14ac:dyDescent="0.25">
      <c r="A778" s="51" t="str">
        <f>IF(zgłoszenia[[#This Row],[ID]]&gt;0,zgłoszenia[[#This Row],[Lp.]]&amp;" "&amp;zgłoszenia[[#This Row],[ID]]&amp;"
"&amp;zgłoszenia[[#This Row],[Nr kance- laryjny]]&amp;"/P/15","---")</f>
        <v>775 EJ
15769/P/15</v>
      </c>
      <c r="B77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Świeszyno; ob.Dunowo; dz. Nr 54/2, 79</v>
      </c>
      <c r="C778" s="28" t="str">
        <f>IF(zgłoszenia[[#This Row],[Rodzaj zgłoszenia]]&gt;0,zgłoszenia[[#This Row],[Rodzaj zgłoszenia]]," ")</f>
        <v>jednorodzinne art.29 ust.1 pkt 1a</v>
      </c>
      <c r="D778" s="47" t="e">
        <f>IF(#REF!&gt;0,#REF!&amp;";
"&amp;#REF!," ")</f>
        <v>#REF!</v>
      </c>
      <c r="E778" s="52" t="str">
        <f ca="1">IF(zgłoszenia[BOŚ Znak sprawy]&gt;0,zgłoszenia[BOŚ Znak sprawy]&amp;"
( "&amp;zgłoszenia[czas rozpatrywania]&amp;" "&amp;"dni )"," ")</f>
        <v>BOŚ.6746.68.2017.EJ
( 16 dni )</v>
      </c>
      <c r="F778" s="64">
        <f>IF(zgłoszenia[[#This Row],[Data wpływu wniosku]]&gt;0,zgłoszenia[[#This Row],[Data wpływu wniosku]]," ")</f>
        <v>42940</v>
      </c>
      <c r="G778" s="43">
        <f>IF(zgłoszenia[[#This Row],[Data zakończenia sprawy]]&gt;0,zgłoszenia[[#This Row],[Data zakończenia sprawy]]," ")</f>
        <v>42956</v>
      </c>
      <c r="H778" s="44" t="str">
        <f>IF(zgłoszenia[[#This Row],[Sposób zakończenia]]&gt;0,zgłoszenia[[#This Row],[Sposób zakończenia]]," ")</f>
        <v>brak sprzeciwu - zgłoszenie skuteczne</v>
      </c>
      <c r="I778" s="60" t="e">
        <f>IF(#REF!&gt;0,#REF!,"---")</f>
        <v>#REF!</v>
      </c>
    </row>
    <row r="779" spans="1:9" ht="30" x14ac:dyDescent="0.25">
      <c r="A779" s="51" t="str">
        <f>IF(zgłoszenia[[#This Row],[ID]]&gt;0,zgłoszenia[[#This Row],[Lp.]]&amp;" "&amp;zgłoszenia[[#This Row],[ID]]&amp;"
"&amp;zgłoszenia[[#This Row],[Nr kance- laryjny]]&amp;"/P/15","---")</f>
        <v>776 EJ
15720/P/15</v>
      </c>
      <c r="B77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jednorodzinny 
gm. Sianów; ob.Skwierzynka; dz. Nr 216/15</v>
      </c>
      <c r="C779" s="28" t="str">
        <f>IF(zgłoszenia[[#This Row],[Rodzaj zgłoszenia]]&gt;0,zgłoszenia[[#This Row],[Rodzaj zgłoszenia]]," ")</f>
        <v>jednorodzinne art.29 ust.1 pkt 1a</v>
      </c>
      <c r="D779" s="47" t="e">
        <f>IF(#REF!&gt;0,#REF!&amp;";
"&amp;#REF!," ")</f>
        <v>#REF!</v>
      </c>
      <c r="E779" s="52" t="str">
        <f ca="1">IF(zgłoszenia[BOŚ Znak sprawy]&gt;0,zgłoszenia[BOŚ Znak sprawy]&amp;"
( "&amp;zgłoszenia[czas rozpatrywania]&amp;" "&amp;"dni )"," ")</f>
        <v>BOŚ.6746.69.2017.EJ
( 9 dni )</v>
      </c>
      <c r="F779" s="64">
        <f>IF(zgłoszenia[[#This Row],[Data wpływu wniosku]]&gt;0,zgłoszenia[[#This Row],[Data wpływu wniosku]]," ")</f>
        <v>42940</v>
      </c>
      <c r="G779" s="43">
        <f>IF(zgłoszenia[[#This Row],[Data zakończenia sprawy]]&gt;0,zgłoszenia[[#This Row],[Data zakończenia sprawy]]," ")</f>
        <v>42949</v>
      </c>
      <c r="H779" s="44" t="str">
        <f>IF(zgłoszenia[[#This Row],[Sposób zakończenia]]&gt;0,zgłoszenia[[#This Row],[Sposób zakończenia]]," ")</f>
        <v>decyzja umorzenie</v>
      </c>
      <c r="I779" s="60" t="e">
        <f>IF(#REF!&gt;0,#REF!,"---")</f>
        <v>#REF!</v>
      </c>
    </row>
    <row r="780" spans="1:9" ht="45" x14ac:dyDescent="0.25">
      <c r="A780" s="51" t="str">
        <f>IF(zgłoszenia[[#This Row],[ID]]&gt;0,zgłoszenia[[#This Row],[Lp.]]&amp;" "&amp;zgłoszenia[[#This Row],[ID]]&amp;"
"&amp;zgłoszenia[[#This Row],[Nr kance- laryjny]]&amp;"/P/15","---")</f>
        <v>777 IN
15573/P/17/P/15</v>
      </c>
      <c r="B78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domek letniskowy na kołach 
gm. Będzino; ob.Pleśna; dz. Nr 25/76</v>
      </c>
      <c r="C780" s="28" t="str">
        <f>IF(zgłoszenia[[#This Row],[Rodzaj zgłoszenia]]&gt;0,zgłoszenia[[#This Row],[Rodzaj zgłoszenia]]," ")</f>
        <v>budowa obiektu - art. 29 ust. 1</v>
      </c>
      <c r="D780" s="47" t="e">
        <f>IF(#REF!&gt;0,#REF!&amp;";
"&amp;#REF!," ")</f>
        <v>#REF!</v>
      </c>
      <c r="E780" s="52" t="str">
        <f ca="1">IF(zgłoszenia[BOŚ Znak sprawy]&gt;0,zgłoszenia[BOŚ Znak sprawy]&amp;"
( "&amp;zgłoszenia[czas rozpatrywania]&amp;" "&amp;"dni )"," ")</f>
        <v>BOŚ.6743.659.2017.IN
( 59 dni )</v>
      </c>
      <c r="F780" s="64">
        <f>IF(zgłoszenia[[#This Row],[Data wpływu wniosku]]&gt;0,zgłoszenia[[#This Row],[Data wpływu wniosku]]," ")</f>
        <v>42937</v>
      </c>
      <c r="G780" s="43">
        <f>IF(zgłoszenia[[#This Row],[Data zakończenia sprawy]]&gt;0,zgłoszenia[[#This Row],[Data zakończenia sprawy]]," ")</f>
        <v>42996</v>
      </c>
      <c r="H780" s="44" t="str">
        <f>IF(zgłoszenia[[#This Row],[Sposób zakończenia]]&gt;0,zgłoszenia[[#This Row],[Sposób zakończenia]]," ")</f>
        <v>decyzja sprzeciwu</v>
      </c>
      <c r="I780" s="60" t="e">
        <f>IF(#REF!&gt;0,#REF!,"---")</f>
        <v>#REF!</v>
      </c>
    </row>
    <row r="781" spans="1:9" ht="45" x14ac:dyDescent="0.25">
      <c r="A781" s="51" t="str">
        <f>IF(zgłoszenia[[#This Row],[ID]]&gt;0,zgłoszenia[[#This Row],[Lp.]]&amp;" "&amp;zgłoszenia[[#This Row],[ID]]&amp;"
"&amp;zgłoszenia[[#This Row],[Nr kance- laryjny]]&amp;"/P/15","---")</f>
        <v>778 ŁD
15783/P/15</v>
      </c>
      <c r="B78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pokrycia dachowego 
gm. Biesiekierz; ob.Świemino; dz. Nr 70/39</v>
      </c>
      <c r="C781" s="28" t="str">
        <f>IF(zgłoszenia[[#This Row],[Rodzaj zgłoszenia]]&gt;0,zgłoszenia[[#This Row],[Rodzaj zgłoszenia]]," ")</f>
        <v>roboty budowlane - art. 29 ust. 2</v>
      </c>
      <c r="D781" s="47" t="e">
        <f>IF(#REF!&gt;0,#REF!&amp;";
"&amp;#REF!," ")</f>
        <v>#REF!</v>
      </c>
      <c r="E781" s="52" t="str">
        <f ca="1">IF(zgłoszenia[BOŚ Znak sprawy]&gt;0,zgłoszenia[BOŚ Znak sprawy]&amp;"
( "&amp;zgłoszenia[czas rozpatrywania]&amp;" "&amp;"dni )"," ")</f>
        <v>BOŚ.6743.785.2017.ŁD
( 11 dni )</v>
      </c>
      <c r="F781" s="64">
        <f>IF(zgłoszenia[[#This Row],[Data wpływu wniosku]]&gt;0,zgłoszenia[[#This Row],[Data wpływu wniosku]]," ")</f>
        <v>42940</v>
      </c>
      <c r="G781" s="43">
        <f>IF(zgłoszenia[[#This Row],[Data zakończenia sprawy]]&gt;0,zgłoszenia[[#This Row],[Data zakończenia sprawy]]," ")</f>
        <v>42951</v>
      </c>
      <c r="H781" s="44" t="str">
        <f>IF(zgłoszenia[[#This Row],[Sposób zakończenia]]&gt;0,zgłoszenia[[#This Row],[Sposób zakończenia]]," ")</f>
        <v>brak sprzeciwu - zgłoszenie skuteczne</v>
      </c>
      <c r="I781" s="60" t="e">
        <f>IF(#REF!&gt;0,#REF!,"---")</f>
        <v>#REF!</v>
      </c>
    </row>
    <row r="782" spans="1:9" ht="30" x14ac:dyDescent="0.25">
      <c r="A782" s="51" t="str">
        <f>IF(zgłoszenia[[#This Row],[ID]]&gt;0,zgłoszenia[[#This Row],[Lp.]]&amp;" "&amp;zgłoszenia[[#This Row],[ID]]&amp;"
"&amp;zgłoszenia[[#This Row],[Nr kance- laryjny]]&amp;"/P/15","---")</f>
        <v>779 KŻ
15871/P/15</v>
      </c>
      <c r="B78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budowa wiaty 
gm. Mielno; ob.Mielno; dz. Nr 902</v>
      </c>
      <c r="C782" s="28" t="str">
        <f>IF(zgłoszenia[[#This Row],[Rodzaj zgłoszenia]]&gt;0,zgłoszenia[[#This Row],[Rodzaj zgłoszenia]]," ")</f>
        <v>budowa obiektu - art. 29 ust. 1</v>
      </c>
      <c r="D782" s="47" t="e">
        <f>IF(#REF!&gt;0,#REF!&amp;";
"&amp;#REF!," ")</f>
        <v>#REF!</v>
      </c>
      <c r="E782" s="52" t="str">
        <f ca="1">IF(zgłoszenia[BOŚ Znak sprawy]&gt;0,zgłoszenia[BOŚ Znak sprawy]&amp;"
( "&amp;zgłoszenia[czas rozpatrywania]&amp;" "&amp;"dni )"," ")</f>
        <v>BOŚ.6743.662.2017.KŻ
( 29 dni )</v>
      </c>
      <c r="F782" s="64">
        <f>IF(zgłoszenia[[#This Row],[Data wpływu wniosku]]&gt;0,zgłoszenia[[#This Row],[Data wpływu wniosku]]," ")</f>
        <v>42941</v>
      </c>
      <c r="G782" s="43">
        <f>IF(zgłoszenia[[#This Row],[Data zakończenia sprawy]]&gt;0,zgłoszenia[[#This Row],[Data zakończenia sprawy]]," ")</f>
        <v>42970</v>
      </c>
      <c r="H782" s="44" t="str">
        <f>IF(zgłoszenia[[#This Row],[Sposób zakończenia]]&gt;0,zgłoszenia[[#This Row],[Sposób zakończenia]]," ")</f>
        <v>brak sprzeciwu - zgłoszenie skuteczne</v>
      </c>
      <c r="I782" s="60" t="e">
        <f>IF(#REF!&gt;0,#REF!,"---")</f>
        <v>#REF!</v>
      </c>
    </row>
    <row r="783" spans="1:9" ht="45" x14ac:dyDescent="0.25">
      <c r="A783" s="51" t="str">
        <f>IF(zgłoszenia[[#This Row],[ID]]&gt;0,zgłoszenia[[#This Row],[Lp.]]&amp;" "&amp;zgłoszenia[[#This Row],[ID]]&amp;"
"&amp;zgłoszenia[[#This Row],[Nr kance- laryjny]]&amp;"/P/15","---")</f>
        <v>780 KŻ
15873/P/15</v>
      </c>
      <c r="B78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pomieszczeń hotelowych 
gm. Mielno; ob.Mielno; dz. Nr 902</v>
      </c>
      <c r="C783" s="28" t="str">
        <f>IF(zgłoszenia[[#This Row],[Rodzaj zgłoszenia]]&gt;0,zgłoszenia[[#This Row],[Rodzaj zgłoszenia]]," ")</f>
        <v>roboty budowlane - art. 29 ust. 2</v>
      </c>
      <c r="D783" s="47" t="e">
        <f>IF(#REF!&gt;0,#REF!&amp;";
"&amp;#REF!," ")</f>
        <v>#REF!</v>
      </c>
      <c r="E783" s="52" t="str">
        <f ca="1">IF(zgłoszenia[BOŚ Znak sprawy]&gt;0,zgłoszenia[BOŚ Znak sprawy]&amp;"
( "&amp;zgłoszenia[czas rozpatrywania]&amp;" "&amp;"dni )"," ")</f>
        <v>BOŚ.6743.661.2017.KŻ
( 29 dni )</v>
      </c>
      <c r="F783" s="64">
        <f>IF(zgłoszenia[[#This Row],[Data wpływu wniosku]]&gt;0,zgłoszenia[[#This Row],[Data wpływu wniosku]]," ")</f>
        <v>42941</v>
      </c>
      <c r="G783" s="43">
        <f>IF(zgłoszenia[[#This Row],[Data zakończenia sprawy]]&gt;0,zgłoszenia[[#This Row],[Data zakończenia sprawy]]," ")</f>
        <v>42970</v>
      </c>
      <c r="H783" s="44" t="str">
        <f>IF(zgłoszenia[[#This Row],[Sposób zakończenia]]&gt;0,zgłoszenia[[#This Row],[Sposób zakończenia]]," ")</f>
        <v>brak sprzeciwu - zgłoszenie skuteczne</v>
      </c>
      <c r="I783" s="60" t="e">
        <f>IF(#REF!&gt;0,#REF!,"---")</f>
        <v>#REF!</v>
      </c>
    </row>
    <row r="784" spans="1:9" ht="30" x14ac:dyDescent="0.25">
      <c r="A784" s="51" t="str">
        <f>IF(zgłoszenia[[#This Row],[ID]]&gt;0,zgłoszenia[[#This Row],[Lp.]]&amp;" "&amp;zgłoszenia[[#This Row],[ID]]&amp;"
"&amp;zgłoszenia[[#This Row],[Nr kance- laryjny]]&amp;"/P/15","---")</f>
        <v>781 WK
15812/P/15</v>
      </c>
      <c r="B78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ob.Mielenko; dz. Nr 325/26</v>
      </c>
      <c r="C784" s="28" t="str">
        <f>IF(zgłoszenia[[#This Row],[Rodzaj zgłoszenia]]&gt;0,zgłoszenia[[#This Row],[Rodzaj zgłoszenia]]," ")</f>
        <v>budowa obiektu - art. 29 ust. 1</v>
      </c>
      <c r="D784" s="47" t="e">
        <f>IF(#REF!&gt;0,#REF!&amp;";
"&amp;#REF!," ")</f>
        <v>#REF!</v>
      </c>
      <c r="E784" s="52" t="str">
        <f ca="1">IF(zgłoszenia[BOŚ Znak sprawy]&gt;0,zgłoszenia[BOŚ Znak sprawy]&amp;"
( "&amp;zgłoszenia[czas rozpatrywania]&amp;" "&amp;"dni )"," ")</f>
        <v>BOŚ.6743.690.2017.WK
( 16 dni )</v>
      </c>
      <c r="F784" s="64">
        <f>IF(zgłoszenia[[#This Row],[Data wpływu wniosku]]&gt;0,zgłoszenia[[#This Row],[Data wpływu wniosku]]," ")</f>
        <v>42941</v>
      </c>
      <c r="G784" s="43">
        <f>IF(zgłoszenia[[#This Row],[Data zakończenia sprawy]]&gt;0,zgłoszenia[[#This Row],[Data zakończenia sprawy]]," ")</f>
        <v>42957</v>
      </c>
      <c r="H784" s="44" t="str">
        <f>IF(zgłoszenia[[#This Row],[Sposób zakończenia]]&gt;0,zgłoszenia[[#This Row],[Sposób zakończenia]]," ")</f>
        <v>brak sprzeciwu - zgłoszenie skuteczne</v>
      </c>
      <c r="I784" s="60" t="e">
        <f>IF(#REF!&gt;0,#REF!,"---")</f>
        <v>#REF!</v>
      </c>
    </row>
    <row r="785" spans="1:9" ht="30" x14ac:dyDescent="0.25">
      <c r="A785" s="51" t="str">
        <f>IF(zgłoszenia[[#This Row],[ID]]&gt;0,zgłoszenia[[#This Row],[Lp.]]&amp;" "&amp;zgłoszenia[[#This Row],[ID]]&amp;"
"&amp;zgłoszenia[[#This Row],[Nr kance- laryjny]]&amp;"/P/15","---")</f>
        <v>782 WK
15815/P/15</v>
      </c>
      <c r="B78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ob.Mielenko; dz. Nr 325/26</v>
      </c>
      <c r="C785" s="28" t="str">
        <f>IF(zgłoszenia[[#This Row],[Rodzaj zgłoszenia]]&gt;0,zgłoszenia[[#This Row],[Rodzaj zgłoszenia]]," ")</f>
        <v>budowa obiektu - art. 29 ust. 1</v>
      </c>
      <c r="D785" s="47" t="e">
        <f>IF(#REF!&gt;0,#REF!&amp;";
"&amp;#REF!," ")</f>
        <v>#REF!</v>
      </c>
      <c r="E785" s="52" t="str">
        <f ca="1">IF(zgłoszenia[BOŚ Znak sprawy]&gt;0,zgłoszenia[BOŚ Znak sprawy]&amp;"
( "&amp;zgłoszenia[czas rozpatrywania]&amp;" "&amp;"dni )"," ")</f>
        <v>BOŚ.6743.691.2017.WK
( 16 dni )</v>
      </c>
      <c r="F785" s="64">
        <f>IF(zgłoszenia[[#This Row],[Data wpływu wniosku]]&gt;0,zgłoszenia[[#This Row],[Data wpływu wniosku]]," ")</f>
        <v>42941</v>
      </c>
      <c r="G785" s="43">
        <f>IF(zgłoszenia[[#This Row],[Data zakończenia sprawy]]&gt;0,zgłoszenia[[#This Row],[Data zakończenia sprawy]]," ")</f>
        <v>42957</v>
      </c>
      <c r="H785" s="44" t="str">
        <f>IF(zgłoszenia[[#This Row],[Sposób zakończenia]]&gt;0,zgłoszenia[[#This Row],[Sposób zakończenia]]," ")</f>
        <v>brak sprzeciwu - zgłoszenie skuteczne</v>
      </c>
      <c r="I785" s="60" t="e">
        <f>IF(#REF!&gt;0,#REF!,"---")</f>
        <v>#REF!</v>
      </c>
    </row>
    <row r="786" spans="1:9" ht="30" x14ac:dyDescent="0.25">
      <c r="A786" s="51" t="str">
        <f>IF(zgłoszenia[[#This Row],[ID]]&gt;0,zgłoszenia[[#This Row],[Lp.]]&amp;" "&amp;zgłoszenia[[#This Row],[ID]]&amp;"
"&amp;zgłoszenia[[#This Row],[Nr kance- laryjny]]&amp;"/P/15","---")</f>
        <v>783 WK
15846/P/15</v>
      </c>
      <c r="B78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gospodarczy 
gm. Mielno; ob.Chłopy; dz. Nr 88/8</v>
      </c>
      <c r="C786" s="28" t="str">
        <f>IF(zgłoszenia[[#This Row],[Rodzaj zgłoszenia]]&gt;0,zgłoszenia[[#This Row],[Rodzaj zgłoszenia]]," ")</f>
        <v>budowa obiektu - art. 29 ust. 1</v>
      </c>
      <c r="D786" s="47" t="e">
        <f>IF(#REF!&gt;0,#REF!&amp;";
"&amp;#REF!," ")</f>
        <v>#REF!</v>
      </c>
      <c r="E786" s="52" t="str">
        <f ca="1">IF(zgłoszenia[BOŚ Znak sprawy]&gt;0,zgłoszenia[BOŚ Znak sprawy]&amp;"
( "&amp;zgłoszenia[czas rozpatrywania]&amp;" "&amp;"dni )"," ")</f>
        <v>BOŚ.6743.693.2017.WK
( 37 dni )</v>
      </c>
      <c r="F786" s="64">
        <f>IF(zgłoszenia[[#This Row],[Data wpływu wniosku]]&gt;0,zgłoszenia[[#This Row],[Data wpływu wniosku]]," ")</f>
        <v>42941</v>
      </c>
      <c r="G786" s="43">
        <f>IF(zgłoszenia[[#This Row],[Data zakończenia sprawy]]&gt;0,zgłoszenia[[#This Row],[Data zakończenia sprawy]]," ")</f>
        <v>42978</v>
      </c>
      <c r="H786" s="44" t="str">
        <f>IF(zgłoszenia[[#This Row],[Sposób zakończenia]]&gt;0,zgłoszenia[[#This Row],[Sposób zakończenia]]," ")</f>
        <v>decyzja sprzeciwu</v>
      </c>
      <c r="I786" s="60" t="e">
        <f>IF(#REF!&gt;0,#REF!,"---")</f>
        <v>#REF!</v>
      </c>
    </row>
    <row r="787" spans="1:9" ht="30" x14ac:dyDescent="0.25">
      <c r="A787" s="51" t="str">
        <f>IF(zgłoszenia[[#This Row],[ID]]&gt;0,zgłoszenia[[#This Row],[Lp.]]&amp;" "&amp;zgłoszenia[[#This Row],[ID]]&amp;"
"&amp;zgłoszenia[[#This Row],[Nr kance- laryjny]]&amp;"/P/15","---")</f>
        <v>784 EJ
15806/P/15</v>
      </c>
      <c r="B78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przydomowa oczyszczalnia ścieków 
gm. Sianów; ob.Rzepkowo; dz. Nr 62</v>
      </c>
      <c r="C787" s="28" t="str">
        <f>IF(zgłoszenia[[#This Row],[Rodzaj zgłoszenia]]&gt;0,zgłoszenia[[#This Row],[Rodzaj zgłoszenia]]," ")</f>
        <v>budowa obiektu - art. 29 ust. 1</v>
      </c>
      <c r="D787" s="47" t="e">
        <f>IF(#REF!&gt;0,#REF!&amp;";
"&amp;#REF!," ")</f>
        <v>#REF!</v>
      </c>
      <c r="E787" s="52" t="str">
        <f ca="1">IF(zgłoszenia[BOŚ Znak sprawy]&gt;0,zgłoszenia[BOŚ Znak sprawy]&amp;"
( "&amp;zgłoszenia[czas rozpatrywania]&amp;" "&amp;"dni )"," ")</f>
        <v>BOŚ.6743.663.2017.EJ
( 49 dni )</v>
      </c>
      <c r="F787" s="64">
        <f>IF(zgłoszenia[[#This Row],[Data wpływu wniosku]]&gt;0,zgłoszenia[[#This Row],[Data wpływu wniosku]]," ")</f>
        <v>42941</v>
      </c>
      <c r="G787" s="43">
        <f>IF(zgłoszenia[[#This Row],[Data zakończenia sprawy]]&gt;0,zgłoszenia[[#This Row],[Data zakończenia sprawy]]," ")</f>
        <v>42990</v>
      </c>
      <c r="H787" s="44" t="str">
        <f>IF(zgłoszenia[[#This Row],[Sposób zakończenia]]&gt;0,zgłoszenia[[#This Row],[Sposób zakończenia]]," ")</f>
        <v>decyzja sprzeciwu</v>
      </c>
      <c r="I787" s="60" t="e">
        <f>IF(#REF!&gt;0,#REF!,"---")</f>
        <v>#REF!</v>
      </c>
    </row>
    <row r="788" spans="1:9" ht="45" x14ac:dyDescent="0.25">
      <c r="A788" s="51" t="str">
        <f>IF(zgłoszenia[[#This Row],[ID]]&gt;0,zgłoszenia[[#This Row],[Lp.]]&amp;" "&amp;zgłoszenia[[#This Row],[ID]]&amp;"
"&amp;zgłoszenia[[#This Row],[Nr kance- laryjny]]&amp;"/P/15","---")</f>
        <v>785 EJ
15857/P/15</v>
      </c>
      <c r="B78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wodociągowa 
gm. Sianów; ob.Szczeglino; dz. Nr 133, 127/3, 127/2</v>
      </c>
      <c r="C788" s="28" t="str">
        <f>IF(zgłoszenia[[#This Row],[Rodzaj zgłoszenia]]&gt;0,zgłoszenia[[#This Row],[Rodzaj zgłoszenia]]," ")</f>
        <v>sieci art.29 ust.1 pkt 19a</v>
      </c>
      <c r="D788" s="47" t="e">
        <f>IF(#REF!&gt;0,#REF!&amp;";
"&amp;#REF!," ")</f>
        <v>#REF!</v>
      </c>
      <c r="E788" s="52" t="str">
        <f ca="1">IF(zgłoszenia[BOŚ Znak sprawy]&gt;0,zgłoszenia[BOŚ Znak sprawy]&amp;"
( "&amp;zgłoszenia[czas rozpatrywania]&amp;" "&amp;"dni )"," ")</f>
        <v>BOŚ.6748.43.2017.EJ
( 15 dni )</v>
      </c>
      <c r="F788" s="64">
        <f>IF(zgłoszenia[[#This Row],[Data wpływu wniosku]]&gt;0,zgłoszenia[[#This Row],[Data wpływu wniosku]]," ")</f>
        <v>42941</v>
      </c>
      <c r="G788" s="43">
        <f>IF(zgłoszenia[[#This Row],[Data zakończenia sprawy]]&gt;0,zgłoszenia[[#This Row],[Data zakończenia sprawy]]," ")</f>
        <v>42956</v>
      </c>
      <c r="H788" s="44" t="str">
        <f>IF(zgłoszenia[[#This Row],[Sposób zakończenia]]&gt;0,zgłoszenia[[#This Row],[Sposób zakończenia]]," ")</f>
        <v>brak sprzeciwu - zgłoszenie skuteczne</v>
      </c>
      <c r="I788" s="60" t="e">
        <f>IF(#REF!&gt;0,#REF!,"---")</f>
        <v>#REF!</v>
      </c>
    </row>
    <row r="789" spans="1:9" ht="30" x14ac:dyDescent="0.25">
      <c r="A789" s="51" t="str">
        <f>IF(zgłoszenia[[#This Row],[ID]]&gt;0,zgłoszenia[[#This Row],[Lp.]]&amp;" "&amp;zgłoszenia[[#This Row],[ID]]&amp;"
"&amp;zgłoszenia[[#This Row],[Nr kance- laryjny]]&amp;"/P/15","---")</f>
        <v>786 EJ
15943/P/15</v>
      </c>
      <c r="B78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wiata na drewno 
gm. Świeszyno; ob.Świeszyno; dz. Nr 281/5</v>
      </c>
      <c r="C789" s="28" t="str">
        <f>IF(zgłoszenia[[#This Row],[Rodzaj zgłoszenia]]&gt;0,zgłoszenia[[#This Row],[Rodzaj zgłoszenia]]," ")</f>
        <v>budowa obiektu - art. 29 ust. 1</v>
      </c>
      <c r="D789" s="47" t="e">
        <f>IF(#REF!&gt;0,#REF!&amp;";
"&amp;#REF!," ")</f>
        <v>#REF!</v>
      </c>
      <c r="E789" s="52" t="str">
        <f ca="1">IF(zgłoszenia[BOŚ Znak sprawy]&gt;0,zgłoszenia[BOŚ Znak sprawy]&amp;"
( "&amp;zgłoszenia[czas rozpatrywania]&amp;" "&amp;"dni )"," ")</f>
        <v>BOŚ.6743.667.2017.EJ
( 12 dni )</v>
      </c>
      <c r="F789" s="64">
        <f>IF(zgłoszenia[[#This Row],[Data wpływu wniosku]]&gt;0,zgłoszenia[[#This Row],[Data wpływu wniosku]]," ")</f>
        <v>42942</v>
      </c>
      <c r="G789" s="43">
        <f>IF(zgłoszenia[[#This Row],[Data zakończenia sprawy]]&gt;0,zgłoszenia[[#This Row],[Data zakończenia sprawy]]," ")</f>
        <v>42954</v>
      </c>
      <c r="H789" s="44" t="str">
        <f>IF(zgłoszenia[[#This Row],[Sposób zakończenia]]&gt;0,zgłoszenia[[#This Row],[Sposób zakończenia]]," ")</f>
        <v>odmowa wszczęcia</v>
      </c>
      <c r="I789" s="60" t="e">
        <f>IF(#REF!&gt;0,#REF!,"---")</f>
        <v>#REF!</v>
      </c>
    </row>
    <row r="790" spans="1:9" ht="45" x14ac:dyDescent="0.25">
      <c r="A790" s="51" t="str">
        <f>IF(zgłoszenia[[#This Row],[ID]]&gt;0,zgłoszenia[[#This Row],[Lp.]]&amp;" "&amp;zgłoszenia[[#This Row],[ID]]&amp;"
"&amp;zgłoszenia[[#This Row],[Nr kance- laryjny]]&amp;"/P/15","---")</f>
        <v>787 EJ
15941/P/15</v>
      </c>
      <c r="B79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drogi gminnej 
gm. Świeszyno; ob.Świeszyno; dz. Nr 202/22, 701/2</v>
      </c>
      <c r="C790" s="28" t="str">
        <f>IF(zgłoszenia[[#This Row],[Rodzaj zgłoszenia]]&gt;0,zgłoszenia[[#This Row],[Rodzaj zgłoszenia]]," ")</f>
        <v>roboty budowlane - art. 29 ust. 2</v>
      </c>
      <c r="D790" s="47" t="e">
        <f>IF(#REF!&gt;0,#REF!&amp;";
"&amp;#REF!," ")</f>
        <v>#REF!</v>
      </c>
      <c r="E790" s="52" t="str">
        <f ca="1">IF(zgłoszenia[BOŚ Znak sprawy]&gt;0,zgłoszenia[BOŚ Znak sprawy]&amp;"
( "&amp;zgłoszenia[czas rozpatrywania]&amp;" "&amp;"dni )"," ")</f>
        <v>BOŚ.6743.665.2017.EJ
( 21 dni )</v>
      </c>
      <c r="F790" s="64">
        <f>IF(zgłoszenia[[#This Row],[Data wpływu wniosku]]&gt;0,zgłoszenia[[#This Row],[Data wpływu wniosku]]," ")</f>
        <v>42942</v>
      </c>
      <c r="G790" s="43">
        <f>IF(zgłoszenia[[#This Row],[Data zakończenia sprawy]]&gt;0,zgłoszenia[[#This Row],[Data zakończenia sprawy]]," ")</f>
        <v>42963</v>
      </c>
      <c r="H790" s="44" t="str">
        <f>IF(zgłoszenia[[#This Row],[Sposób zakończenia]]&gt;0,zgłoszenia[[#This Row],[Sposób zakończenia]]," ")</f>
        <v>brak sprzeciwu - zgłoszenie skuteczne</v>
      </c>
      <c r="I790" s="60" t="e">
        <f>IF(#REF!&gt;0,#REF!,"---")</f>
        <v>#REF!</v>
      </c>
    </row>
    <row r="791" spans="1:9" ht="60" x14ac:dyDescent="0.25">
      <c r="A791" s="51" t="str">
        <f>IF(zgłoszenia[[#This Row],[ID]]&gt;0,zgłoszenia[[#This Row],[Lp.]]&amp;" "&amp;zgłoszenia[[#This Row],[ID]]&amp;"
"&amp;zgłoszenia[[#This Row],[Nr kance- laryjny]]&amp;"/P/15","---")</f>
        <v>788 EJ
15939/P/15</v>
      </c>
      <c r="B79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drfogi wewnętrznej i zjazdu z drogi powiatowej 
gm. Świeszyno; ob.Dunowo; dz. Nr 49, 82, 88</v>
      </c>
      <c r="C791" s="28" t="str">
        <f>IF(zgłoszenia[[#This Row],[Rodzaj zgłoszenia]]&gt;0,zgłoszenia[[#This Row],[Rodzaj zgłoszenia]]," ")</f>
        <v>roboty budowlane - art. 29 ust. 2</v>
      </c>
      <c r="D791" s="47" t="e">
        <f>IF(#REF!&gt;0,#REF!&amp;";
"&amp;#REF!," ")</f>
        <v>#REF!</v>
      </c>
      <c r="E791" s="52" t="str">
        <f ca="1">IF(zgłoszenia[BOŚ Znak sprawy]&gt;0,zgłoszenia[BOŚ Znak sprawy]&amp;"
( "&amp;zgłoszenia[czas rozpatrywania]&amp;" "&amp;"dni )"," ")</f>
        <v>BOŚ.6743.664.2017.EJ
( 21 dni )</v>
      </c>
      <c r="F791" s="64">
        <f>IF(zgłoszenia[[#This Row],[Data wpływu wniosku]]&gt;0,zgłoszenia[[#This Row],[Data wpływu wniosku]]," ")</f>
        <v>42942</v>
      </c>
      <c r="G791" s="43">
        <f>IF(zgłoszenia[[#This Row],[Data zakończenia sprawy]]&gt;0,zgłoszenia[[#This Row],[Data zakończenia sprawy]]," ")</f>
        <v>42963</v>
      </c>
      <c r="H791" s="44" t="str">
        <f>IF(zgłoszenia[[#This Row],[Sposób zakończenia]]&gt;0,zgłoszenia[[#This Row],[Sposób zakończenia]]," ")</f>
        <v>brak sprzeciwu - zgłoszenie skuteczne</v>
      </c>
      <c r="I791" s="60" t="e">
        <f>IF(#REF!&gt;0,#REF!,"---")</f>
        <v>#REF!</v>
      </c>
    </row>
    <row r="792" spans="1:9" ht="45" x14ac:dyDescent="0.25">
      <c r="A792" s="51" t="str">
        <f>IF(zgłoszenia[[#This Row],[ID]]&gt;0,zgłoszenia[[#This Row],[Lp.]]&amp;" "&amp;zgłoszenia[[#This Row],[ID]]&amp;"
"&amp;zgłoszenia[[#This Row],[Nr kance- laryjny]]&amp;"/P/15","---")</f>
        <v>789 EJ
15942/P/15</v>
      </c>
      <c r="B79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przebudowa drogi gminnej 
gm. Świeszyno; ob.Świeszyno; dz. Nr 78/5, 78/6, 192/7, 699</v>
      </c>
      <c r="C792" s="28" t="str">
        <f>IF(zgłoszenia[[#This Row],[Rodzaj zgłoszenia]]&gt;0,zgłoszenia[[#This Row],[Rodzaj zgłoszenia]]," ")</f>
        <v>roboty budowlane - art. 29 ust. 2</v>
      </c>
      <c r="D792" s="47" t="e">
        <f>IF(#REF!&gt;0,#REF!&amp;";
"&amp;#REF!," ")</f>
        <v>#REF!</v>
      </c>
      <c r="E792" s="52" t="str">
        <f ca="1">IF(zgłoszenia[BOŚ Znak sprawy]&gt;0,zgłoszenia[BOŚ Znak sprawy]&amp;"
( "&amp;zgłoszenia[czas rozpatrywania]&amp;" "&amp;"dni )"," ")</f>
        <v>BOŚ.6743.666.2017.EJ
( 47 dni )</v>
      </c>
      <c r="F792" s="64">
        <f>IF(zgłoszenia[[#This Row],[Data wpływu wniosku]]&gt;0,zgłoszenia[[#This Row],[Data wpływu wniosku]]," ")</f>
        <v>42942</v>
      </c>
      <c r="G792" s="43">
        <f>IF(zgłoszenia[[#This Row],[Data zakończenia sprawy]]&gt;0,zgłoszenia[[#This Row],[Data zakończenia sprawy]]," ")</f>
        <v>42989</v>
      </c>
      <c r="H792" s="44" t="str">
        <f>IF(zgłoszenia[[#This Row],[Sposób zakończenia]]&gt;0,zgłoszenia[[#This Row],[Sposób zakończenia]]," ")</f>
        <v>decyzja sprzeciwu</v>
      </c>
      <c r="I792" s="60" t="e">
        <f>IF(#REF!&gt;0,#REF!,"---")</f>
        <v>#REF!</v>
      </c>
    </row>
    <row r="793" spans="1:9" ht="30" x14ac:dyDescent="0.25">
      <c r="A793" s="51" t="str">
        <f>IF(zgłoszenia[[#This Row],[ID]]&gt;0,zgłoszenia[[#This Row],[Lp.]]&amp;" "&amp;zgłoszenia[[#This Row],[ID]]&amp;"
"&amp;zgłoszenia[[#This Row],[Nr kance- laryjny]]&amp;"/P/15","---")</f>
        <v>790 EJ
16056/P/15</v>
      </c>
      <c r="B793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Sianów; ob.Sianów 06; dz. Nr 19/2</v>
      </c>
      <c r="C793" s="28" t="str">
        <f>IF(zgłoszenia[[#This Row],[Rodzaj zgłoszenia]]&gt;0,zgłoszenia[[#This Row],[Rodzaj zgłoszenia]]," ")</f>
        <v>jednorodzinne art.29 ust.1 pkt 1a</v>
      </c>
      <c r="D793" s="47" t="e">
        <f>IF(#REF!&gt;0,#REF!&amp;";
"&amp;#REF!," ")</f>
        <v>#REF!</v>
      </c>
      <c r="E793" s="52" t="str">
        <f ca="1">IF(zgłoszenia[BOŚ Znak sprawy]&gt;0,zgłoszenia[BOŚ Znak sprawy]&amp;"
( "&amp;zgłoszenia[czas rozpatrywania]&amp;" "&amp;"dni )"," ")</f>
        <v>BOŚ.6746.71.2017.EJ
( 21 dni )</v>
      </c>
      <c r="F793" s="64">
        <f>IF(zgłoszenia[[#This Row],[Data wpływu wniosku]]&gt;0,zgłoszenia[[#This Row],[Data wpływu wniosku]]," ")</f>
        <v>42943</v>
      </c>
      <c r="G793" s="43">
        <f>IF(zgłoszenia[[#This Row],[Data zakończenia sprawy]]&gt;0,zgłoszenia[[#This Row],[Data zakończenia sprawy]]," ")</f>
        <v>42964</v>
      </c>
      <c r="H793" s="44" t="str">
        <f>IF(zgłoszenia[[#This Row],[Sposób zakończenia]]&gt;0,zgłoszenia[[#This Row],[Sposób zakończenia]]," ")</f>
        <v>decyzja umorzenie</v>
      </c>
      <c r="I793" s="60" t="e">
        <f>IF(#REF!&gt;0,#REF!,"---")</f>
        <v>#REF!</v>
      </c>
    </row>
    <row r="794" spans="1:9" ht="45" x14ac:dyDescent="0.25">
      <c r="A794" s="51" t="str">
        <f>IF(zgłoszenia[[#This Row],[ID]]&gt;0,zgłoszenia[[#This Row],[Lp.]]&amp;" "&amp;zgłoszenia[[#This Row],[ID]]&amp;"
"&amp;zgłoszenia[[#This Row],[Nr kance- laryjny]]&amp;"/P/15","---")</f>
        <v>791 EJ
16067/P/15</v>
      </c>
      <c r="B794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wymiana okładziny elewacyjnej z eternitu 
gm. Świeszyno; ob.Zegrze Pomorskie; dz. Nr 116/4</v>
      </c>
      <c r="C794" s="28" t="str">
        <f>IF(zgłoszenia[[#This Row],[Rodzaj zgłoszenia]]&gt;0,zgłoszenia[[#This Row],[Rodzaj zgłoszenia]]," ")</f>
        <v>roboty budowlane - art. 29 ust. 2</v>
      </c>
      <c r="D794" s="47" t="e">
        <f>IF(#REF!&gt;0,#REF!&amp;";
"&amp;#REF!," ")</f>
        <v>#REF!</v>
      </c>
      <c r="E794" s="52" t="str">
        <f ca="1">IF(zgłoszenia[BOŚ Znak sprawy]&gt;0,zgłoszenia[BOŚ Znak sprawy]&amp;"
( "&amp;zgłoszenia[czas rozpatrywania]&amp;" "&amp;"dni )"," ")</f>
        <v>BOŚ.6743.676.2017.EJ
( 21 dni )</v>
      </c>
      <c r="F794" s="64">
        <f>IF(zgłoszenia[[#This Row],[Data wpływu wniosku]]&gt;0,zgłoszenia[[#This Row],[Data wpływu wniosku]]," ")</f>
        <v>42943</v>
      </c>
      <c r="G794" s="43">
        <f>IF(zgłoszenia[[#This Row],[Data zakończenia sprawy]]&gt;0,zgłoszenia[[#This Row],[Data zakończenia sprawy]]," ")</f>
        <v>42964</v>
      </c>
      <c r="H794" s="44" t="str">
        <f>IF(zgłoszenia[[#This Row],[Sposób zakończenia]]&gt;0,zgłoszenia[[#This Row],[Sposób zakończenia]]," ")</f>
        <v>brak sprzeciwu - zgłoszenie skuteczne</v>
      </c>
      <c r="I794" s="60" t="e">
        <f>IF(#REF!&gt;0,#REF!,"---")</f>
        <v>#REF!</v>
      </c>
    </row>
    <row r="795" spans="1:9" ht="45" x14ac:dyDescent="0.25">
      <c r="A795" s="51" t="str">
        <f>IF(zgłoszenia[[#This Row],[ID]]&gt;0,zgłoszenia[[#This Row],[Lp.]]&amp;" "&amp;zgłoszenia[[#This Row],[ID]]&amp;"
"&amp;zgłoszenia[[#This Row],[Nr kance- laryjny]]&amp;"/P/15","---")</f>
        <v>792 WŚ
16010/P/15</v>
      </c>
      <c r="B795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remont obiektów budowlanych 
gm. Sianów; ob.Karnieszewice; dz. Nr 50/12</v>
      </c>
      <c r="C795" s="28" t="str">
        <f>IF(zgłoszenia[[#This Row],[Rodzaj zgłoszenia]]&gt;0,zgłoszenia[[#This Row],[Rodzaj zgłoszenia]]," ")</f>
        <v>roboty budowlane - art. 29 ust. 2</v>
      </c>
      <c r="D795" s="47" t="e">
        <f>IF(#REF!&gt;0,#REF!&amp;";
"&amp;#REF!," ")</f>
        <v>#REF!</v>
      </c>
      <c r="E795" s="52" t="str">
        <f ca="1">IF(zgłoszenia[BOŚ Znak sprawy]&gt;0,zgłoszenia[BOŚ Znak sprawy]&amp;"
( "&amp;zgłoszenia[czas rozpatrywania]&amp;" "&amp;"dni )"," ")</f>
        <v>BOŚ.6743.678.2017.WŚ
( 21 dni )</v>
      </c>
      <c r="F795" s="64">
        <f>IF(zgłoszenia[[#This Row],[Data wpływu wniosku]]&gt;0,zgłoszenia[[#This Row],[Data wpływu wniosku]]," ")</f>
        <v>42943</v>
      </c>
      <c r="G795" s="43">
        <f>IF(zgłoszenia[[#This Row],[Data zakończenia sprawy]]&gt;0,zgłoszenia[[#This Row],[Data zakończenia sprawy]]," ")</f>
        <v>42964</v>
      </c>
      <c r="H795" s="44" t="str">
        <f>IF(zgłoszenia[[#This Row],[Sposób zakończenia]]&gt;0,zgłoszenia[[#This Row],[Sposób zakończenia]]," ")</f>
        <v>brak sprzeciwu - zgłoszenie skuteczne</v>
      </c>
      <c r="I795" s="60" t="e">
        <f>IF(#REF!&gt;0,#REF!,"---")</f>
        <v>#REF!</v>
      </c>
    </row>
    <row r="796" spans="1:9" ht="45" x14ac:dyDescent="0.25">
      <c r="A796" s="51" t="str">
        <f>IF(zgłoszenia[[#This Row],[ID]]&gt;0,zgłoszenia[[#This Row],[Lp.]]&amp;" "&amp;zgłoszenia[[#This Row],[ID]]&amp;"
"&amp;zgłoszenia[[#This Row],[Nr kance- laryjny]]&amp;"/P/15","---")</f>
        <v>793 ŁD
16053/P/15</v>
      </c>
      <c r="B796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sieć elektroenergetyczna- 457m 
gm. Biesiekierz; ob.Cieszyn; dz. Nr 2/4, 98, 103/21, 103/23, 103/25</v>
      </c>
      <c r="C796" s="28" t="str">
        <f>IF(zgłoszenia[[#This Row],[Rodzaj zgłoszenia]]&gt;0,zgłoszenia[[#This Row],[Rodzaj zgłoszenia]]," ")</f>
        <v>sieci art.29 ust.1 pkt 19a</v>
      </c>
      <c r="D796" s="47" t="e">
        <f>IF(#REF!&gt;0,#REF!&amp;";
"&amp;#REF!," ")</f>
        <v>#REF!</v>
      </c>
      <c r="E796" s="52" t="str">
        <f ca="1">IF(zgłoszenia[BOŚ Znak sprawy]&gt;0,zgłoszenia[BOŚ Znak sprawy]&amp;"
( "&amp;zgłoszenia[czas rozpatrywania]&amp;" "&amp;"dni )"," ")</f>
        <v>BOŚ.6748.45.2017.ŁD
( 15 dni )</v>
      </c>
      <c r="F796" s="64">
        <f>IF(zgłoszenia[[#This Row],[Data wpływu wniosku]]&gt;0,zgłoszenia[[#This Row],[Data wpływu wniosku]]," ")</f>
        <v>42943</v>
      </c>
      <c r="G796" s="43">
        <f>IF(zgłoszenia[[#This Row],[Data zakończenia sprawy]]&gt;0,zgłoszenia[[#This Row],[Data zakończenia sprawy]]," ")</f>
        <v>42958</v>
      </c>
      <c r="H796" s="44" t="str">
        <f>IF(zgłoszenia[[#This Row],[Sposób zakończenia]]&gt;0,zgłoszenia[[#This Row],[Sposób zakończenia]]," ")</f>
        <v>brak sprzeciwu - zgłoszenie skuteczne</v>
      </c>
      <c r="I796" s="60" t="e">
        <f>IF(#REF!&gt;0,#REF!,"---")</f>
        <v>#REF!</v>
      </c>
    </row>
    <row r="797" spans="1:9" ht="30" x14ac:dyDescent="0.25">
      <c r="A797" s="51" t="str">
        <f>IF(zgłoszenia[[#This Row],[ID]]&gt;0,zgłoszenia[[#This Row],[Lp.]]&amp;" "&amp;zgłoszenia[[#This Row],[ID]]&amp;"
"&amp;zgłoszenia[[#This Row],[Nr kance- laryjny]]&amp;"/P/15","---")</f>
        <v>794 KŻ
16062/P/15</v>
      </c>
      <c r="B797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budynki gospodarcze 2 szt 
gm. Mielno; ob.Chłopy; dz. Nr 88/3</v>
      </c>
      <c r="C797" s="28" t="str">
        <f>IF(zgłoszenia[[#This Row],[Rodzaj zgłoszenia]]&gt;0,zgłoszenia[[#This Row],[Rodzaj zgłoszenia]]," ")</f>
        <v>budowa obiektu - art. 29 ust. 1</v>
      </c>
      <c r="D797" s="47" t="e">
        <f>IF(#REF!&gt;0,#REF!&amp;";
"&amp;#REF!," ")</f>
        <v>#REF!</v>
      </c>
      <c r="E797" s="52" t="str">
        <f ca="1">IF(zgłoszenia[BOŚ Znak sprawy]&gt;0,zgłoszenia[BOŚ Znak sprawy]&amp;"
( "&amp;zgłoszenia[czas rozpatrywania]&amp;" "&amp;"dni )"," ")</f>
        <v>BOŚ.6743.680.2017.KŻ
( 26 dni )</v>
      </c>
      <c r="F797" s="64">
        <f>IF(zgłoszenia[[#This Row],[Data wpływu wniosku]]&gt;0,zgłoszenia[[#This Row],[Data wpływu wniosku]]," ")</f>
        <v>42943</v>
      </c>
      <c r="G797" s="43">
        <f>IF(zgłoszenia[[#This Row],[Data zakończenia sprawy]]&gt;0,zgłoszenia[[#This Row],[Data zakończenia sprawy]]," ")</f>
        <v>42969</v>
      </c>
      <c r="H797" s="44" t="str">
        <f>IF(zgłoszenia[[#This Row],[Sposób zakończenia]]&gt;0,zgłoszenia[[#This Row],[Sposób zakończenia]]," ")</f>
        <v>decyzja sprzeciwu</v>
      </c>
      <c r="I797" s="60" t="e">
        <f>IF(#REF!&gt;0,#REF!,"---")</f>
        <v>#REF!</v>
      </c>
    </row>
    <row r="798" spans="1:9" ht="30" x14ac:dyDescent="0.25">
      <c r="A798" s="51" t="str">
        <f>IF(zgłoszenia[[#This Row],[ID]]&gt;0,zgłoszenia[[#This Row],[Lp.]]&amp;" "&amp;zgłoszenia[[#This Row],[ID]]&amp;"
"&amp;zgłoszenia[[#This Row],[Nr kance- laryjny]]&amp;"/P/15","---")</f>
        <v>795 KŻ
16063/P/15</v>
      </c>
      <c r="B798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mieszkalny 
gm. Mielno; ob.Mielenko; dz. Nr 72/14</v>
      </c>
      <c r="C798" s="28" t="str">
        <f>IF(zgłoszenia[[#This Row],[Rodzaj zgłoszenia]]&gt;0,zgłoszenia[[#This Row],[Rodzaj zgłoszenia]]," ")</f>
        <v>jednorodzinne art.29 ust.1 pkt 1a</v>
      </c>
      <c r="D798" s="47" t="e">
        <f>IF(#REF!&gt;0,#REF!&amp;";
"&amp;#REF!," ")</f>
        <v>#REF!</v>
      </c>
      <c r="E798" s="52" t="str">
        <f ca="1">IF(zgłoszenia[BOŚ Znak sprawy]&gt;0,zgłoszenia[BOŚ Znak sprawy]&amp;"
( "&amp;zgłoszenia[czas rozpatrywania]&amp;" "&amp;"dni )"," ")</f>
        <v>BOŚ.6746.72.2017.KŻ
( 34 dni )</v>
      </c>
      <c r="F798" s="64">
        <f>IF(zgłoszenia[[#This Row],[Data wpływu wniosku]]&gt;0,zgłoszenia[[#This Row],[Data wpływu wniosku]]," ")</f>
        <v>42943</v>
      </c>
      <c r="G798" s="43">
        <f>IF(zgłoszenia[[#This Row],[Data zakończenia sprawy]]&gt;0,zgłoszenia[[#This Row],[Data zakończenia sprawy]]," ")</f>
        <v>42977</v>
      </c>
      <c r="H798" s="44" t="str">
        <f>IF(zgłoszenia[[#This Row],[Sposób zakończenia]]&gt;0,zgłoszenia[[#This Row],[Sposób zakończenia]]," ")</f>
        <v>brak sprzeciwu - zgłoszenie skuteczne</v>
      </c>
      <c r="I798" s="60" t="e">
        <f>IF(#REF!&gt;0,#REF!,"---")</f>
        <v>#REF!</v>
      </c>
    </row>
    <row r="799" spans="1:9" ht="30" x14ac:dyDescent="0.25">
      <c r="A799" s="51" t="str">
        <f>IF(zgłoszenia[[#This Row],[ID]]&gt;0,zgłoszenia[[#This Row],[Lp.]]&amp;" "&amp;zgłoszenia[[#This Row],[ID]]&amp;"
"&amp;zgłoszenia[[#This Row],[Nr kance- laryjny]]&amp;"/P/15","---")</f>
        <v>796 WK
16077/P/15</v>
      </c>
      <c r="B799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308/56</v>
      </c>
      <c r="C799" s="28" t="str">
        <f>IF(zgłoszenia[[#This Row],[Rodzaj zgłoszenia]]&gt;0,zgłoszenia[[#This Row],[Rodzaj zgłoszenia]]," ")</f>
        <v>budowa obiektu - art. 29 ust. 1</v>
      </c>
      <c r="D799" s="47" t="e">
        <f>IF(#REF!&gt;0,#REF!&amp;";
"&amp;#REF!," ")</f>
        <v>#REF!</v>
      </c>
      <c r="E799" s="52" t="str">
        <f ca="1">IF(zgłoszenia[BOŚ Znak sprawy]&gt;0,zgłoszenia[BOŚ Znak sprawy]&amp;"
( "&amp;zgłoszenia[czas rozpatrywania]&amp;" "&amp;"dni )"," ")</f>
        <v>BOŚ.6743.713.2017.WK
( 14 dni )</v>
      </c>
      <c r="F799" s="64">
        <f>IF(zgłoszenia[[#This Row],[Data wpływu wniosku]]&gt;0,zgłoszenia[[#This Row],[Data wpływu wniosku]]," ")</f>
        <v>42943</v>
      </c>
      <c r="G799" s="43">
        <f>IF(zgłoszenia[[#This Row],[Data zakończenia sprawy]]&gt;0,zgłoszenia[[#This Row],[Data zakończenia sprawy]]," ")</f>
        <v>42957</v>
      </c>
      <c r="H799" s="44" t="str">
        <f>IF(zgłoszenia[[#This Row],[Sposób zakończenia]]&gt;0,zgłoszenia[[#This Row],[Sposób zakończenia]]," ")</f>
        <v>brak sprzeciwu - zgłoszenie skuteczne</v>
      </c>
      <c r="I799" s="60" t="e">
        <f>IF(#REF!&gt;0,#REF!,"---")</f>
        <v>#REF!</v>
      </c>
    </row>
    <row r="800" spans="1:9" ht="30" x14ac:dyDescent="0.25">
      <c r="A800" s="51" t="str">
        <f>IF(zgłoszenia[[#This Row],[ID]]&gt;0,zgłoszenia[[#This Row],[Lp.]]&amp;" "&amp;zgłoszenia[[#This Row],[ID]]&amp;"
"&amp;zgłoszenia[[#This Row],[Nr kance- laryjny]]&amp;"/P/15","---")</f>
        <v>797 WK
16078/P/15</v>
      </c>
      <c r="B800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308/55</v>
      </c>
      <c r="C800" s="28" t="str">
        <f>IF(zgłoszenia[[#This Row],[Rodzaj zgłoszenia]]&gt;0,zgłoszenia[[#This Row],[Rodzaj zgłoszenia]]," ")</f>
        <v>budowa obiektu - art. 29 ust. 1</v>
      </c>
      <c r="D800" s="47" t="e">
        <f>IF(#REF!&gt;0,#REF!&amp;";
"&amp;#REF!," ")</f>
        <v>#REF!</v>
      </c>
      <c r="E800" s="52" t="str">
        <f ca="1">IF(zgłoszenia[BOŚ Znak sprawy]&gt;0,zgłoszenia[BOŚ Znak sprawy]&amp;"
( "&amp;zgłoszenia[czas rozpatrywania]&amp;" "&amp;"dni )"," ")</f>
        <v>BOŚ.6743.712.2017.WK
( 14 dni )</v>
      </c>
      <c r="F800" s="64">
        <f>IF(zgłoszenia[[#This Row],[Data wpływu wniosku]]&gt;0,zgłoszenia[[#This Row],[Data wpływu wniosku]]," ")</f>
        <v>42943</v>
      </c>
      <c r="G800" s="43">
        <f>IF(zgłoszenia[[#This Row],[Data zakończenia sprawy]]&gt;0,zgłoszenia[[#This Row],[Data zakończenia sprawy]]," ")</f>
        <v>42957</v>
      </c>
      <c r="H800" s="44" t="str">
        <f>IF(zgłoszenia[[#This Row],[Sposób zakończenia]]&gt;0,zgłoszenia[[#This Row],[Sposób zakończenia]]," ")</f>
        <v>brak sprzeciwu - zgłoszenie skuteczne</v>
      </c>
      <c r="I800" s="60" t="e">
        <f>IF(#REF!&gt;0,#REF!,"---")</f>
        <v>#REF!</v>
      </c>
    </row>
    <row r="801" spans="1:9" ht="30" x14ac:dyDescent="0.25">
      <c r="A801" s="51" t="str">
        <f>IF(zgłoszenia[[#This Row],[ID]]&gt;0,zgłoszenia[[#This Row],[Lp.]]&amp;" "&amp;zgłoszenia[[#This Row],[ID]]&amp;"
"&amp;zgłoszenia[[#This Row],[Nr kance- laryjny]]&amp;"/P/15","---")</f>
        <v>798 WK
16089/P/15</v>
      </c>
      <c r="B801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308/52</v>
      </c>
      <c r="C801" s="28" t="str">
        <f>IF(zgłoszenia[[#This Row],[Rodzaj zgłoszenia]]&gt;0,zgłoszenia[[#This Row],[Rodzaj zgłoszenia]]," ")</f>
        <v>budowa obiektu - art. 29 ust. 1</v>
      </c>
      <c r="D801" s="47" t="e">
        <f>IF(#REF!&gt;0,#REF!&amp;";
"&amp;#REF!," ")</f>
        <v>#REF!</v>
      </c>
      <c r="E801" s="52" t="str">
        <f ca="1">IF(zgłoszenia[BOŚ Znak sprawy]&gt;0,zgłoszenia[BOŚ Znak sprawy]&amp;"
( "&amp;zgłoszenia[czas rozpatrywania]&amp;" "&amp;"dni )"," ")</f>
        <v>BOŚ.6743.711.2017.WK
( 14 dni )</v>
      </c>
      <c r="F801" s="64">
        <f>IF(zgłoszenia[[#This Row],[Data wpływu wniosku]]&gt;0,zgłoszenia[[#This Row],[Data wpływu wniosku]]," ")</f>
        <v>42943</v>
      </c>
      <c r="G801" s="43">
        <f>IF(zgłoszenia[[#This Row],[Data zakończenia sprawy]]&gt;0,zgłoszenia[[#This Row],[Data zakończenia sprawy]]," ")</f>
        <v>42957</v>
      </c>
      <c r="H801" s="44" t="str">
        <f>IF(zgłoszenia[[#This Row],[Sposób zakończenia]]&gt;0,zgłoszenia[[#This Row],[Sposób zakończenia]]," ")</f>
        <v>brak sprzeciwu - zgłoszenie skuteczne</v>
      </c>
      <c r="I801" s="60" t="e">
        <f>IF(#REF!&gt;0,#REF!,"---")</f>
        <v>#REF!</v>
      </c>
    </row>
    <row r="802" spans="1:9" ht="30" x14ac:dyDescent="0.25">
      <c r="A802" s="51" t="str">
        <f>IF(zgłoszenia[[#This Row],[ID]]&gt;0,zgłoszenia[[#This Row],[Lp.]]&amp;" "&amp;zgłoszenia[[#This Row],[ID]]&amp;"
"&amp;zgłoszenia[[#This Row],[Nr kance- laryjny]]&amp;"/P/15","---")</f>
        <v>799 WK
16088/P/15</v>
      </c>
      <c r="B802" s="49" t="str">
        <f>IF(zgłoszenia[[#This Row],[Któtki opis sprawy
określenie obiektu / robót]]&gt;0,zgłoszenia[[#This Row],[Któtki opis sprawy
określenie obiektu / robót]]&amp;" 
gm. "&amp;zgłoszenia[[#This Row],[Gmina]]&amp;"; ob."&amp;zgłoszenia[[#This Row],[Obręb miejsca zamierzenia]]&amp;"; dz. Nr "&amp;zgłoszenia[[#This Row],[Nr działki geodez. ]]," ")</f>
        <v>budynek rekreacji indywidualnej 
gm. Mielno; ob.Chłopy; dz. Nr 308/53</v>
      </c>
      <c r="C802" s="28" t="str">
        <f>IF(zgłoszenia[[#This Row],[Rodzaj zgłoszenia]]&gt;0,zgłoszenia[[#This Row],[Rodzaj zgłoszenia]]," ")</f>
        <v>budowa obiektu - art. 29 ust. 1</v>
      </c>
      <c r="D802" s="47" t="e">
        <f>IF(#REF!&gt;0,#REF!&amp;";
"&amp;#REF!," ")</f>
        <v>#REF!</v>
      </c>
      <c r="E802" s="52" t="str">
        <f ca="1">IF(zgłoszenia[BOŚ Znak sprawy]&gt;0,zgłoszenia[BOŚ Znak sprawy]&amp;"
( "&amp;zgłoszenia[czas rozpatrywania]&amp;" "&amp;"dni )"," ")</f>
        <v>BOŚ.6743.710.2017.WK
( 14 dni )</v>
      </c>
      <c r="F802" s="64">
        <f>IF(zgłoszenia[[#This Row],[Data wpływu wniosku]]&gt;0,zgłoszenia[[#This Row],[Data wpływu wniosku]]," ")</f>
        <v>42943</v>
      </c>
      <c r="G802" s="43">
        <f>IF(zgłoszenia[[#This Row],[Data zakończenia sprawy]]&gt;0,zgłoszenia[[#This Row],[Data zakończenia sprawy]]," ")</f>
        <v>42957</v>
      </c>
      <c r="H802" s="44" t="str">
        <f>IF(zgłoszenia[[#This Row],[Sposób zakończenia]]&gt;0,zgłoszenia[[#This Row],[Sposób zakończenia]]," ")</f>
        <v>brak sprzeciwu - zgłoszenie skuteczne</v>
      </c>
      <c r="I802" s="60" t="e">
        <f>IF(#REF!&gt;0,#REF!,"---")</f>
        <v>#REF!</v>
      </c>
    </row>
  </sheetData>
  <sheetProtection password="CF27" sheet="1" objects="1" scenarios="1"/>
  <dataConsolidate/>
  <mergeCells count="2">
    <mergeCell ref="C2:H2"/>
    <mergeCell ref="C1:H1"/>
  </mergeCells>
  <conditionalFormatting sqref="A4:I802">
    <cfRule type="cellIs" dxfId="36" priority="3" operator="equal">
      <formula>0</formula>
    </cfRule>
    <cfRule type="containsBlanks" dxfId="35" priority="6">
      <formula>LEN(TRIM(A4))=0</formula>
    </cfRule>
  </conditionalFormatting>
  <conditionalFormatting sqref="H4:H802">
    <cfRule type="containsText" dxfId="34" priority="1" operator="containsText" text="decyzja">
      <formula>NOT(ISERROR(SEARCH("decyzja",H4)))</formula>
    </cfRule>
  </conditionalFormatting>
  <printOptions horizontalCentered="1"/>
  <pageMargins left="0.23622047244094491" right="0.23622047244094491" top="0.59055118110236227" bottom="0.59055118110236227" header="0.15748031496062992" footer="0.15748031496062992"/>
  <pageSetup paperSize="9" scale="77" fitToHeight="0" orientation="landscape" blackAndWhite="1" horizontalDpi="300" verticalDpi="300" r:id="rId1"/>
  <headerFooter>
    <oddHeader>&amp;C&amp;"-,Pogrubiony"&amp;14&amp;UEwidencja zgłoszeń w 2015 r. &amp;Rdata wydruku:  &amp;D</oddHeader>
    <oddFooter>&amp;L&amp;F&amp;Rstrona  &amp;P z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4" tint="0.39997558519241921"/>
  </sheetPr>
  <dimension ref="A2:D16"/>
  <sheetViews>
    <sheetView workbookViewId="0">
      <selection activeCell="D14" sqref="D14"/>
    </sheetView>
  </sheetViews>
  <sheetFormatPr defaultColWidth="9.140625" defaultRowHeight="15" x14ac:dyDescent="0.25"/>
  <cols>
    <col min="1" max="1" width="9.140625" style="18"/>
    <col min="2" max="2" width="15.5703125" style="18" customWidth="1"/>
    <col min="3" max="3" width="11.5703125" style="18" bestFit="1" customWidth="1"/>
    <col min="4" max="4" width="16.28515625" style="18" customWidth="1"/>
    <col min="5" max="16384" width="9.140625" style="18"/>
  </cols>
  <sheetData>
    <row r="2" spans="1:4" x14ac:dyDescent="0.25">
      <c r="B2" s="17" t="s">
        <v>35</v>
      </c>
      <c r="C2" s="17" t="s">
        <v>35</v>
      </c>
      <c r="D2" s="17" t="s">
        <v>35</v>
      </c>
    </row>
    <row r="3" spans="1:4" x14ac:dyDescent="0.25">
      <c r="B3" s="19" t="e">
        <f ca="1">OFFSET($B$7,0,0,COUNTA(rodzaj_zgł3[zgłoszenie dotyczy]),1)</f>
        <v>#VALUE!</v>
      </c>
      <c r="C3" s="19" t="e">
        <f ca="1">OFFSET($C$7,0,0,COUNTA(gminy6[gminy]),1)</f>
        <v>#VALUE!</v>
      </c>
      <c r="D3" s="19" t="e">
        <f ca="1">OFFSET($D$7,0,0,COUNTA(sposób_zak8[sposób zakończenia]),1)</f>
        <v>#VALUE!</v>
      </c>
    </row>
    <row r="4" spans="1:4" x14ac:dyDescent="0.25">
      <c r="B4" s="19"/>
      <c r="C4" s="19"/>
      <c r="D4" s="19"/>
    </row>
    <row r="5" spans="1:4" x14ac:dyDescent="0.25">
      <c r="B5" s="20"/>
      <c r="C5" s="20"/>
      <c r="D5" s="20"/>
    </row>
    <row r="6" spans="1:4" ht="31.5" x14ac:dyDescent="0.25">
      <c r="B6" s="21" t="s">
        <v>34</v>
      </c>
      <c r="C6" s="21" t="s">
        <v>15</v>
      </c>
      <c r="D6" s="21" t="s">
        <v>16</v>
      </c>
    </row>
    <row r="7" spans="1:4" ht="45" x14ac:dyDescent="0.25">
      <c r="A7" s="66">
        <v>6743</v>
      </c>
      <c r="B7" s="22" t="s">
        <v>17</v>
      </c>
      <c r="C7" s="22" t="s">
        <v>18</v>
      </c>
      <c r="D7" s="22" t="s">
        <v>19</v>
      </c>
    </row>
    <row r="8" spans="1:4" s="23" customFormat="1" ht="47.25" customHeight="1" x14ac:dyDescent="0.25">
      <c r="A8" s="66">
        <v>6746</v>
      </c>
      <c r="B8" s="24" t="s">
        <v>58</v>
      </c>
      <c r="C8" s="22" t="s">
        <v>21</v>
      </c>
      <c r="D8" s="22" t="s">
        <v>22</v>
      </c>
    </row>
    <row r="9" spans="1:4" s="23" customFormat="1" ht="47.25" customHeight="1" x14ac:dyDescent="0.25">
      <c r="A9" s="66">
        <v>6747</v>
      </c>
      <c r="B9" s="24" t="s">
        <v>56</v>
      </c>
      <c r="C9" s="22" t="s">
        <v>24</v>
      </c>
      <c r="D9" s="22" t="s">
        <v>31</v>
      </c>
    </row>
    <row r="10" spans="1:4" s="23" customFormat="1" ht="47.25" customHeight="1" x14ac:dyDescent="0.25">
      <c r="A10" s="66">
        <v>6748</v>
      </c>
      <c r="B10" s="24" t="s">
        <v>57</v>
      </c>
      <c r="C10" s="22" t="s">
        <v>26</v>
      </c>
      <c r="D10" s="22" t="s">
        <v>27</v>
      </c>
    </row>
    <row r="11" spans="1:4" s="23" customFormat="1" ht="47.25" customHeight="1" x14ac:dyDescent="0.25">
      <c r="A11" s="66">
        <v>6743</v>
      </c>
      <c r="B11" s="24" t="s">
        <v>23</v>
      </c>
      <c r="C11" s="22" t="s">
        <v>29</v>
      </c>
      <c r="D11" s="24" t="s">
        <v>52</v>
      </c>
    </row>
    <row r="12" spans="1:4" s="23" customFormat="1" ht="47.25" customHeight="1" x14ac:dyDescent="0.25">
      <c r="A12" s="66">
        <v>6743</v>
      </c>
      <c r="B12" s="24" t="s">
        <v>20</v>
      </c>
      <c r="C12" s="22" t="s">
        <v>30</v>
      </c>
      <c r="D12" s="24" t="s">
        <v>62</v>
      </c>
    </row>
    <row r="13" spans="1:4" s="23" customFormat="1" ht="47.25" customHeight="1" x14ac:dyDescent="0.25">
      <c r="A13" s="66">
        <v>6743</v>
      </c>
      <c r="B13" s="24" t="s">
        <v>25</v>
      </c>
      <c r="C13" s="22" t="s">
        <v>32</v>
      </c>
      <c r="D13" s="24" t="s">
        <v>116</v>
      </c>
    </row>
    <row r="14" spans="1:4" s="23" customFormat="1" ht="47.25" customHeight="1" x14ac:dyDescent="0.25">
      <c r="A14" s="66">
        <v>6743</v>
      </c>
      <c r="B14" s="24" t="s">
        <v>28</v>
      </c>
      <c r="C14" s="22" t="s">
        <v>33</v>
      </c>
    </row>
    <row r="15" spans="1:4" s="23" customFormat="1" ht="47.25" customHeight="1" x14ac:dyDescent="0.25">
      <c r="B15" s="24"/>
      <c r="C15" s="22"/>
    </row>
    <row r="16" spans="1:4" s="25" customFormat="1" x14ac:dyDescent="0.25"/>
  </sheetData>
  <sheetProtection algorithmName="SHA-512" hashValue="eK21fuq9CF4lMKQYlYx01laze4h06NGLo5rwO0t90z1xlbM9qeYmMPB6b56i6IaYpPjRP/aIHJXfVDiIxeP8qQ==" saltValue="0QFV3tSvSKXg7D23gDDJjA==" spinCount="100000" sheet="1" objects="1" scenarios="1"/>
  <pageMargins left="0.7" right="0.7" top="0.75" bottom="0.75" header="0.3" footer="0.3"/>
  <tableParts count="3">
    <tablePart r:id="rId1"/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4</vt:i4>
      </vt:variant>
    </vt:vector>
  </HeadingPairs>
  <TitlesOfParts>
    <vt:vector size="10" baseType="lpstr">
      <vt:lpstr>wnioski zgłoszeń</vt:lpstr>
      <vt:lpstr>zgłoszenia 2017a</vt:lpstr>
      <vt:lpstr>dane</vt:lpstr>
      <vt:lpstr>Arkusz1</vt:lpstr>
      <vt:lpstr>Arkusz2</vt:lpstr>
      <vt:lpstr>Arkusz3</vt:lpstr>
      <vt:lpstr>'wnioski zgłoszeń'!Obszar_wydruku</vt:lpstr>
      <vt:lpstr>rodzaj_tab6</vt:lpstr>
      <vt:lpstr>'wnioski zgłoszeń'!Tytuły_wydruku</vt:lpstr>
      <vt:lpstr>'zgłoszenia 2017a'!Tytuły_wydruku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BOŚ-2016</dc:creator>
  <cp:lastModifiedBy>Wioleta Nędzi</cp:lastModifiedBy>
  <cp:lastPrinted>2018-06-26T10:37:06Z</cp:lastPrinted>
  <dcterms:created xsi:type="dcterms:W3CDTF">2015-01-10T13:29:04Z</dcterms:created>
  <dcterms:modified xsi:type="dcterms:W3CDTF">2019-08-06T12:52:08Z</dcterms:modified>
</cp:coreProperties>
</file>